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24" windowWidth="5136" windowHeight="3984"/>
  </bookViews>
  <sheets>
    <sheet name="Final" sheetId="6" r:id="rId1"/>
    <sheet name="Sheet1" sheetId="1" r:id="rId2"/>
    <sheet name="Horizontal" sheetId="5" r:id="rId3"/>
    <sheet name="Grocery" sheetId="2" r:id="rId4"/>
    <sheet name="Sheet3" sheetId="3" r:id="rId5"/>
    <sheet name="Sheet2" sheetId="4" r:id="rId6"/>
    <sheet name="Sheet4" sheetId="7" r:id="rId7"/>
  </sheets>
  <calcPr calcId="145621"/>
</workbook>
</file>

<file path=xl/calcChain.xml><?xml version="1.0" encoding="utf-8"?>
<calcChain xmlns="http://schemas.openxmlformats.org/spreadsheetml/2006/main">
  <c r="M99" i="6" l="1"/>
  <c r="M97" i="6"/>
  <c r="M76" i="6"/>
  <c r="M77" i="6"/>
  <c r="M105" i="6"/>
  <c r="M49" i="6"/>
  <c r="M72" i="6"/>
  <c r="M92" i="6"/>
  <c r="M101" i="6"/>
  <c r="M103" i="6"/>
  <c r="M75" i="6"/>
  <c r="M8" i="6"/>
  <c r="BU24" i="6"/>
  <c r="BV24" i="6"/>
  <c r="BU33" i="6"/>
  <c r="BV33" i="6"/>
  <c r="BU35" i="6"/>
  <c r="BV35" i="6"/>
  <c r="BU25" i="6"/>
  <c r="BV25" i="6"/>
  <c r="BU9" i="6"/>
  <c r="BV9" i="6"/>
  <c r="BU11" i="6"/>
  <c r="BV11" i="6"/>
  <c r="BU16" i="6"/>
  <c r="BV16" i="6"/>
  <c r="BU51" i="6"/>
  <c r="BV51" i="6"/>
  <c r="BU38" i="6"/>
  <c r="BV38" i="6"/>
  <c r="BU37" i="6"/>
  <c r="BV37" i="6"/>
  <c r="BU31" i="6"/>
  <c r="BV31" i="6"/>
  <c r="BU46" i="6"/>
  <c r="BV46" i="6"/>
  <c r="BU20" i="6"/>
  <c r="BV20" i="6"/>
  <c r="BU12" i="6"/>
  <c r="BV12" i="6"/>
  <c r="BU69" i="6"/>
  <c r="BV69" i="6"/>
  <c r="BU81" i="6"/>
  <c r="BV81" i="6"/>
  <c r="BU57" i="6"/>
  <c r="BV57" i="6"/>
  <c r="BU45" i="6"/>
  <c r="BV45" i="6"/>
  <c r="BU2" i="6"/>
  <c r="BV2" i="6"/>
  <c r="BU5" i="6"/>
  <c r="BV5" i="6"/>
  <c r="BU3" i="6"/>
  <c r="BV3" i="6"/>
  <c r="BU19" i="6"/>
  <c r="BV19" i="6"/>
  <c r="BU34" i="6"/>
  <c r="BV34" i="6"/>
  <c r="BU4" i="6"/>
  <c r="BV4" i="6"/>
  <c r="BU106" i="6"/>
  <c r="BV106" i="6"/>
  <c r="BU108" i="6"/>
  <c r="BV108" i="6"/>
  <c r="BU107" i="6"/>
  <c r="BV107" i="6"/>
  <c r="BU67" i="6"/>
  <c r="BV67" i="6"/>
  <c r="BU23" i="6"/>
  <c r="BV23" i="6"/>
  <c r="BU17" i="6"/>
  <c r="BV17" i="6"/>
  <c r="BU22" i="6"/>
  <c r="BV22" i="6"/>
  <c r="BU56" i="6"/>
  <c r="BV56" i="6"/>
  <c r="BU52" i="6"/>
  <c r="BV52" i="6"/>
  <c r="BU100" i="6"/>
  <c r="BV100" i="6"/>
  <c r="BU90" i="6"/>
  <c r="BV90" i="6"/>
  <c r="BU39" i="6"/>
  <c r="BV39" i="6"/>
  <c r="BU94" i="6"/>
  <c r="BV94" i="6"/>
  <c r="BU104" i="6"/>
  <c r="BV104" i="6"/>
  <c r="BU42" i="6"/>
  <c r="Q5" i="6"/>
  <c r="Q3" i="6"/>
  <c r="Q19" i="6"/>
  <c r="Q34" i="6"/>
  <c r="Q4" i="6"/>
  <c r="Q106" i="6"/>
  <c r="Q108" i="6"/>
  <c r="Q107" i="6"/>
  <c r="Q67" i="6"/>
  <c r="Q23" i="6"/>
  <c r="Q17" i="6"/>
  <c r="Q22" i="6"/>
  <c r="Q56" i="6"/>
  <c r="Q52" i="6"/>
  <c r="Q100" i="6"/>
  <c r="Q90" i="6"/>
  <c r="Q39" i="6"/>
  <c r="Q94" i="6"/>
  <c r="Q104" i="6"/>
  <c r="H67" i="6"/>
  <c r="K67" i="6" s="1"/>
  <c r="BW67" i="6" s="1"/>
  <c r="H23" i="6"/>
  <c r="K23" i="6" s="1"/>
  <c r="BW23" i="6" s="1"/>
  <c r="H107" i="6"/>
  <c r="K107" i="6" s="1"/>
  <c r="BW107" i="6" s="1"/>
  <c r="H108" i="6"/>
  <c r="K108" i="6" s="1"/>
  <c r="BW108" i="6" s="1"/>
  <c r="H106" i="6"/>
  <c r="K106" i="6" s="1"/>
  <c r="BW106" i="6" s="1"/>
  <c r="H4" i="6"/>
  <c r="K4" i="6" s="1"/>
  <c r="BW4" i="6" s="1"/>
  <c r="H3" i="6"/>
  <c r="K3" i="6" s="1"/>
  <c r="BW3" i="6" s="1"/>
  <c r="H45" i="6"/>
  <c r="K45" i="6" s="1"/>
  <c r="BW45" i="6" s="1"/>
  <c r="H57" i="6"/>
  <c r="K57" i="6" s="1"/>
  <c r="BW57" i="6" s="1"/>
  <c r="K25" i="6"/>
  <c r="BW25" i="6" s="1"/>
  <c r="K56" i="6"/>
  <c r="BW56" i="6" s="1"/>
  <c r="CB56" i="6" s="1"/>
  <c r="K90" i="6"/>
  <c r="BW90" i="6" s="1"/>
  <c r="H104" i="6"/>
  <c r="K104" i="6" s="1"/>
  <c r="BW104" i="6" s="1"/>
  <c r="H94" i="6"/>
  <c r="K94" i="6" s="1"/>
  <c r="BW94" i="6" s="1"/>
  <c r="H39" i="6"/>
  <c r="K39" i="6" s="1"/>
  <c r="BW39" i="6" s="1"/>
  <c r="H52" i="6"/>
  <c r="K52" i="6" s="1"/>
  <c r="BW52" i="6" s="1"/>
  <c r="H5" i="6"/>
  <c r="K5" i="6" s="1"/>
  <c r="BW5" i="6" s="1"/>
  <c r="H81" i="6"/>
  <c r="K81" i="6" s="1"/>
  <c r="BW81" i="6" s="1"/>
  <c r="H69" i="6"/>
  <c r="K69" i="6" s="1"/>
  <c r="BW69" i="6" s="1"/>
  <c r="H20" i="6"/>
  <c r="K20" i="6" s="1"/>
  <c r="BW20" i="6" s="1"/>
  <c r="H31" i="6"/>
  <c r="K31" i="6" s="1"/>
  <c r="BW31" i="6" s="1"/>
  <c r="H22" i="6"/>
  <c r="K22" i="6" s="1"/>
  <c r="BW22" i="6" s="1"/>
  <c r="H17" i="6"/>
  <c r="K17" i="6" s="1"/>
  <c r="BW17" i="6" s="1"/>
  <c r="H34" i="6"/>
  <c r="K34" i="6" s="1"/>
  <c r="BW34" i="6" s="1"/>
  <c r="H19" i="6"/>
  <c r="K19" i="6" s="1"/>
  <c r="BW19" i="6" s="1"/>
  <c r="H2" i="6"/>
  <c r="K2" i="6" s="1"/>
  <c r="BW2" i="6" s="1"/>
  <c r="H12" i="6"/>
  <c r="K12" i="6" s="1"/>
  <c r="BW12" i="6" s="1"/>
  <c r="H46" i="6"/>
  <c r="K46" i="6" s="1"/>
  <c r="BW46" i="6" s="1"/>
  <c r="H16" i="6"/>
  <c r="K16" i="6" s="1"/>
  <c r="BW16" i="6" s="1"/>
  <c r="H51" i="6"/>
  <c r="K51" i="6" s="1"/>
  <c r="BW51" i="6" s="1"/>
  <c r="H38" i="6"/>
  <c r="K38" i="6" s="1"/>
  <c r="BW38" i="6" s="1"/>
  <c r="H37" i="6"/>
  <c r="K37" i="6" s="1"/>
  <c r="BW37" i="6" s="1"/>
  <c r="H11" i="6"/>
  <c r="K11" i="6" s="1"/>
  <c r="BW11" i="6" s="1"/>
  <c r="H9" i="6"/>
  <c r="K9" i="6" s="1"/>
  <c r="BW9" i="6" s="1"/>
  <c r="H35" i="6"/>
  <c r="K35" i="6" s="1"/>
  <c r="BW35" i="6" s="1"/>
  <c r="H33" i="6"/>
  <c r="K33" i="6" s="1"/>
  <c r="BW33" i="6" s="1"/>
  <c r="H24" i="6"/>
  <c r="K24" i="6" s="1"/>
  <c r="BW24" i="6" s="1"/>
  <c r="M17" i="6"/>
  <c r="M22" i="6"/>
  <c r="M56" i="6"/>
  <c r="M52" i="6"/>
  <c r="M100" i="6"/>
  <c r="M90" i="6"/>
  <c r="M39" i="6"/>
  <c r="M94" i="6"/>
  <c r="M104" i="6"/>
  <c r="M23" i="6"/>
  <c r="M67" i="6"/>
  <c r="M107" i="6"/>
  <c r="M108" i="6"/>
  <c r="M106" i="6"/>
  <c r="M4" i="6"/>
  <c r="M34" i="6"/>
  <c r="M19" i="6"/>
  <c r="M3" i="6"/>
  <c r="M5" i="6"/>
  <c r="M2" i="6"/>
  <c r="D100" i="6"/>
  <c r="H100" i="6" s="1"/>
  <c r="K100" i="6" s="1"/>
  <c r="BW100" i="6" s="1"/>
  <c r="Q2" i="6"/>
  <c r="M45" i="6"/>
  <c r="Q45" i="6"/>
  <c r="M57" i="6"/>
  <c r="Q57" i="6"/>
  <c r="M81" i="6"/>
  <c r="Q81" i="6"/>
  <c r="M69" i="6"/>
  <c r="Q69" i="6"/>
  <c r="M12" i="6"/>
  <c r="Q12" i="6"/>
  <c r="M20" i="6"/>
  <c r="Q20" i="6"/>
  <c r="M46" i="6"/>
  <c r="Q46" i="6"/>
  <c r="M31" i="6"/>
  <c r="Q31" i="6"/>
  <c r="M37" i="6"/>
  <c r="Q37" i="6"/>
  <c r="M38" i="6"/>
  <c r="Q38" i="6"/>
  <c r="M51" i="6"/>
  <c r="Q51" i="6"/>
  <c r="M16" i="6"/>
  <c r="Q16" i="6"/>
  <c r="M11" i="6"/>
  <c r="Q11" i="6"/>
  <c r="M9" i="6"/>
  <c r="Q9" i="6"/>
  <c r="M25" i="6"/>
  <c r="Q25" i="6"/>
  <c r="M35" i="6"/>
  <c r="Q35" i="6"/>
  <c r="M33" i="6"/>
  <c r="Q33" i="6"/>
  <c r="M24" i="6"/>
  <c r="Q24" i="6"/>
  <c r="DW56" i="6" l="1"/>
  <c r="CD94" i="6"/>
  <c r="DY94" i="6" s="1"/>
  <c r="CL94" i="6"/>
  <c r="EG94" i="6" s="1"/>
  <c r="CT94" i="6"/>
  <c r="EO94" i="6" s="1"/>
  <c r="DB94" i="6"/>
  <c r="EW94" i="6" s="1"/>
  <c r="DJ94" i="6"/>
  <c r="FE94" i="6" s="1"/>
  <c r="CE94" i="6"/>
  <c r="DZ94" i="6" s="1"/>
  <c r="CM94" i="6"/>
  <c r="EH94" i="6" s="1"/>
  <c r="CU94" i="6"/>
  <c r="EP94" i="6" s="1"/>
  <c r="DC94" i="6"/>
  <c r="EX94" i="6" s="1"/>
  <c r="DK94" i="6"/>
  <c r="FF94" i="6" s="1"/>
  <c r="BX94" i="6"/>
  <c r="DS94" i="6" s="1"/>
  <c r="CF94" i="6"/>
  <c r="EA94" i="6" s="1"/>
  <c r="CN94" i="6"/>
  <c r="EI94" i="6" s="1"/>
  <c r="CV94" i="6"/>
  <c r="EQ94" i="6" s="1"/>
  <c r="DD94" i="6"/>
  <c r="EY94" i="6" s="1"/>
  <c r="DL94" i="6"/>
  <c r="FG94" i="6" s="1"/>
  <c r="BY94" i="6"/>
  <c r="DT94" i="6" s="1"/>
  <c r="CG94" i="6"/>
  <c r="EB94" i="6" s="1"/>
  <c r="CO94" i="6"/>
  <c r="EJ94" i="6" s="1"/>
  <c r="CW94" i="6"/>
  <c r="ER94" i="6" s="1"/>
  <c r="DE94" i="6"/>
  <c r="EZ94" i="6" s="1"/>
  <c r="DM94" i="6"/>
  <c r="FH94" i="6" s="1"/>
  <c r="BZ94" i="6"/>
  <c r="DU94" i="6" s="1"/>
  <c r="CH94" i="6"/>
  <c r="EC94" i="6" s="1"/>
  <c r="CP94" i="6"/>
  <c r="EK94" i="6" s="1"/>
  <c r="CX94" i="6"/>
  <c r="ES94" i="6" s="1"/>
  <c r="DF94" i="6"/>
  <c r="FA94" i="6" s="1"/>
  <c r="DN94" i="6"/>
  <c r="FI94" i="6" s="1"/>
  <c r="CA94" i="6"/>
  <c r="DV94" i="6" s="1"/>
  <c r="CI94" i="6"/>
  <c r="ED94" i="6" s="1"/>
  <c r="CQ94" i="6"/>
  <c r="EL94" i="6" s="1"/>
  <c r="CY94" i="6"/>
  <c r="ET94" i="6" s="1"/>
  <c r="DG94" i="6"/>
  <c r="FB94" i="6" s="1"/>
  <c r="DO94" i="6"/>
  <c r="FJ94" i="6" s="1"/>
  <c r="CB94" i="6"/>
  <c r="DW94" i="6" s="1"/>
  <c r="CJ94" i="6"/>
  <c r="EE94" i="6" s="1"/>
  <c r="CR94" i="6"/>
  <c r="EM94" i="6" s="1"/>
  <c r="CZ94" i="6"/>
  <c r="EU94" i="6" s="1"/>
  <c r="DH94" i="6"/>
  <c r="FC94" i="6" s="1"/>
  <c r="DP94" i="6"/>
  <c r="FK94" i="6" s="1"/>
  <c r="CC94" i="6"/>
  <c r="DX94" i="6" s="1"/>
  <c r="CK94" i="6"/>
  <c r="EF94" i="6" s="1"/>
  <c r="CS94" i="6"/>
  <c r="EN94" i="6" s="1"/>
  <c r="DA94" i="6"/>
  <c r="EV94" i="6" s="1"/>
  <c r="DI94" i="6"/>
  <c r="FD94" i="6" s="1"/>
  <c r="DQ94" i="6"/>
  <c r="FL94" i="6" s="1"/>
  <c r="BY90" i="6"/>
  <c r="DT90" i="6" s="1"/>
  <c r="CA90" i="6"/>
  <c r="DV90" i="6" s="1"/>
  <c r="CN90" i="6"/>
  <c r="EI90" i="6" s="1"/>
  <c r="DB90" i="6"/>
  <c r="EW90" i="6" s="1"/>
  <c r="DN90" i="6"/>
  <c r="FI90" i="6" s="1"/>
  <c r="CD90" i="6"/>
  <c r="DY90" i="6" s="1"/>
  <c r="CP90" i="6"/>
  <c r="EK90" i="6" s="1"/>
  <c r="DC90" i="6"/>
  <c r="EX90" i="6" s="1"/>
  <c r="DO90" i="6"/>
  <c r="FJ90" i="6" s="1"/>
  <c r="CE90" i="6"/>
  <c r="DZ90" i="6" s="1"/>
  <c r="CQ90" i="6"/>
  <c r="EL90" i="6" s="1"/>
  <c r="DD90" i="6"/>
  <c r="EY90" i="6" s="1"/>
  <c r="CF90" i="6"/>
  <c r="EA90" i="6" s="1"/>
  <c r="CT90" i="6"/>
  <c r="EO90" i="6" s="1"/>
  <c r="DF90" i="6"/>
  <c r="FA90" i="6" s="1"/>
  <c r="CH90" i="6"/>
  <c r="EC90" i="6" s="1"/>
  <c r="CU90" i="6"/>
  <c r="EP90" i="6" s="1"/>
  <c r="DG90" i="6"/>
  <c r="FB90" i="6" s="1"/>
  <c r="CI90" i="6"/>
  <c r="ED90" i="6" s="1"/>
  <c r="CV90" i="6"/>
  <c r="EQ90" i="6" s="1"/>
  <c r="DJ90" i="6"/>
  <c r="FE90" i="6" s="1"/>
  <c r="BX90" i="6"/>
  <c r="DS90" i="6" s="1"/>
  <c r="CL90" i="6"/>
  <c r="EG90" i="6" s="1"/>
  <c r="CX90" i="6"/>
  <c r="ES90" i="6" s="1"/>
  <c r="DK90" i="6"/>
  <c r="FF90" i="6" s="1"/>
  <c r="BZ90" i="6"/>
  <c r="DU90" i="6" s="1"/>
  <c r="CM90" i="6"/>
  <c r="EH90" i="6" s="1"/>
  <c r="CY90" i="6"/>
  <c r="ET90" i="6" s="1"/>
  <c r="DL90" i="6"/>
  <c r="FG90" i="6" s="1"/>
  <c r="CB104" i="6"/>
  <c r="DW104" i="6" s="1"/>
  <c r="BZ104" i="6"/>
  <c r="DU104" i="6" s="1"/>
  <c r="CK104" i="6"/>
  <c r="EF104" i="6" s="1"/>
  <c r="CU104" i="6"/>
  <c r="EP104" i="6" s="1"/>
  <c r="DF104" i="6"/>
  <c r="FA104" i="6" s="1"/>
  <c r="DQ104" i="6"/>
  <c r="FL104" i="6" s="1"/>
  <c r="CA104" i="6"/>
  <c r="DV104" i="6" s="1"/>
  <c r="CL104" i="6"/>
  <c r="EG104" i="6" s="1"/>
  <c r="CW104" i="6"/>
  <c r="ER104" i="6" s="1"/>
  <c r="DG104" i="6"/>
  <c r="FB104" i="6" s="1"/>
  <c r="CC104" i="6"/>
  <c r="DX104" i="6" s="1"/>
  <c r="CM104" i="6"/>
  <c r="EH104" i="6" s="1"/>
  <c r="CX104" i="6"/>
  <c r="ES104" i="6" s="1"/>
  <c r="DI104" i="6"/>
  <c r="FD104" i="6" s="1"/>
  <c r="CD104" i="6"/>
  <c r="DY104" i="6" s="1"/>
  <c r="CO104" i="6"/>
  <c r="EJ104" i="6" s="1"/>
  <c r="CY104" i="6"/>
  <c r="ET104" i="6" s="1"/>
  <c r="DJ104" i="6"/>
  <c r="FE104" i="6" s="1"/>
  <c r="CE104" i="6"/>
  <c r="DZ104" i="6" s="1"/>
  <c r="CP104" i="6"/>
  <c r="EK104" i="6" s="1"/>
  <c r="DA104" i="6"/>
  <c r="EV104" i="6" s="1"/>
  <c r="DK104" i="6"/>
  <c r="FF104" i="6" s="1"/>
  <c r="CG104" i="6"/>
  <c r="EB104" i="6" s="1"/>
  <c r="CQ104" i="6"/>
  <c r="EL104" i="6" s="1"/>
  <c r="DB104" i="6"/>
  <c r="EW104" i="6" s="1"/>
  <c r="DM104" i="6"/>
  <c r="FH104" i="6" s="1"/>
  <c r="CH104" i="6"/>
  <c r="EC104" i="6" s="1"/>
  <c r="CS104" i="6"/>
  <c r="EN104" i="6" s="1"/>
  <c r="DC104" i="6"/>
  <c r="EX104" i="6" s="1"/>
  <c r="DN104" i="6"/>
  <c r="FI104" i="6" s="1"/>
  <c r="BY104" i="6"/>
  <c r="DT104" i="6" s="1"/>
  <c r="CI104" i="6"/>
  <c r="ED104" i="6" s="1"/>
  <c r="CT104" i="6"/>
  <c r="EO104" i="6" s="1"/>
  <c r="DE104" i="6"/>
  <c r="EZ104" i="6" s="1"/>
  <c r="DO104" i="6"/>
  <c r="FJ104" i="6" s="1"/>
  <c r="CM19" i="6"/>
  <c r="EH19" i="6" s="1"/>
  <c r="DE19" i="6"/>
  <c r="EZ19" i="6" s="1"/>
  <c r="CO19" i="6"/>
  <c r="EJ19" i="6" s="1"/>
  <c r="DG19" i="6"/>
  <c r="FB19" i="6" s="1"/>
  <c r="CQ19" i="6"/>
  <c r="EL19" i="6" s="1"/>
  <c r="DI19" i="6"/>
  <c r="FD19" i="6" s="1"/>
  <c r="CS19" i="6"/>
  <c r="EN19" i="6" s="1"/>
  <c r="DK19" i="6"/>
  <c r="FF19" i="6" s="1"/>
  <c r="BY19" i="6"/>
  <c r="DT19" i="6" s="1"/>
  <c r="CU19" i="6"/>
  <c r="EP19" i="6" s="1"/>
  <c r="DM19" i="6"/>
  <c r="FH19" i="6" s="1"/>
  <c r="CC19" i="6"/>
  <c r="DX19" i="6" s="1"/>
  <c r="CW19" i="6"/>
  <c r="ER19" i="6" s="1"/>
  <c r="DQ19" i="6"/>
  <c r="FL19" i="6" s="1"/>
  <c r="CE19" i="6"/>
  <c r="DZ19" i="6" s="1"/>
  <c r="DA19" i="6"/>
  <c r="EV19" i="6" s="1"/>
  <c r="CK19" i="6"/>
  <c r="EF19" i="6" s="1"/>
  <c r="DC19" i="6"/>
  <c r="EX19" i="6" s="1"/>
  <c r="BX100" i="6"/>
  <c r="DS100" i="6" s="1"/>
  <c r="DA100" i="6"/>
  <c r="EV100" i="6" s="1"/>
  <c r="BZ100" i="6"/>
  <c r="DU100" i="6" s="1"/>
  <c r="DC100" i="6"/>
  <c r="EX100" i="6" s="1"/>
  <c r="CE100" i="6"/>
  <c r="DZ100" i="6" s="1"/>
  <c r="DE100" i="6"/>
  <c r="EZ100" i="6" s="1"/>
  <c r="CH100" i="6"/>
  <c r="EC100" i="6" s="1"/>
  <c r="DI100" i="6"/>
  <c r="FD100" i="6" s="1"/>
  <c r="CK100" i="6"/>
  <c r="EF100" i="6" s="1"/>
  <c r="DK100" i="6"/>
  <c r="FF100" i="6" s="1"/>
  <c r="CP100" i="6"/>
  <c r="EK100" i="6" s="1"/>
  <c r="DM100" i="6"/>
  <c r="FH100" i="6" s="1"/>
  <c r="CS100" i="6"/>
  <c r="EN100" i="6" s="1"/>
  <c r="DQ100" i="6"/>
  <c r="FL100" i="6" s="1"/>
  <c r="CU100" i="6"/>
  <c r="EP100" i="6" s="1"/>
  <c r="BY69" i="6"/>
  <c r="DT69" i="6" s="1"/>
  <c r="CB69" i="6"/>
  <c r="DW69" i="6" s="1"/>
  <c r="CM69" i="6"/>
  <c r="EH69" i="6" s="1"/>
  <c r="CX69" i="6"/>
  <c r="ES69" i="6" s="1"/>
  <c r="DJ69" i="6"/>
  <c r="FE69" i="6" s="1"/>
  <c r="CC69" i="6"/>
  <c r="DX69" i="6" s="1"/>
  <c r="CO69" i="6"/>
  <c r="EJ69" i="6" s="1"/>
  <c r="DA69" i="6"/>
  <c r="EV69" i="6" s="1"/>
  <c r="DK69" i="6"/>
  <c r="FF69" i="6" s="1"/>
  <c r="CD69" i="6"/>
  <c r="DY69" i="6" s="1"/>
  <c r="CP69" i="6"/>
  <c r="EK69" i="6" s="1"/>
  <c r="DB69" i="6"/>
  <c r="EW69" i="6" s="1"/>
  <c r="DL69" i="6"/>
  <c r="FG69" i="6" s="1"/>
  <c r="CE69" i="6"/>
  <c r="DZ69" i="6" s="1"/>
  <c r="CS69" i="6"/>
  <c r="EN69" i="6" s="1"/>
  <c r="DC69" i="6"/>
  <c r="EX69" i="6" s="1"/>
  <c r="DM69" i="6"/>
  <c r="FH69" i="6" s="1"/>
  <c r="CG69" i="6"/>
  <c r="EB69" i="6" s="1"/>
  <c r="CT69" i="6"/>
  <c r="EO69" i="6" s="1"/>
  <c r="DD69" i="6"/>
  <c r="EY69" i="6" s="1"/>
  <c r="DN69" i="6"/>
  <c r="FI69" i="6" s="1"/>
  <c r="CJ69" i="6"/>
  <c r="EE69" i="6" s="1"/>
  <c r="CU69" i="6"/>
  <c r="EP69" i="6" s="1"/>
  <c r="DE69" i="6"/>
  <c r="EZ69" i="6" s="1"/>
  <c r="DQ69" i="6"/>
  <c r="FL69" i="6" s="1"/>
  <c r="CK69" i="6"/>
  <c r="EF69" i="6" s="1"/>
  <c r="CV69" i="6"/>
  <c r="EQ69" i="6" s="1"/>
  <c r="DF69" i="6"/>
  <c r="FA69" i="6" s="1"/>
  <c r="CA69" i="6"/>
  <c r="DV69" i="6" s="1"/>
  <c r="CL69" i="6"/>
  <c r="EG69" i="6" s="1"/>
  <c r="CW69" i="6"/>
  <c r="ER69" i="6" s="1"/>
  <c r="DI69" i="6"/>
  <c r="FD69" i="6" s="1"/>
  <c r="CA34" i="6"/>
  <c r="DV34" i="6" s="1"/>
  <c r="CF34" i="6"/>
  <c r="EA34" i="6" s="1"/>
  <c r="CT34" i="6"/>
  <c r="EO34" i="6" s="1"/>
  <c r="DF34" i="6"/>
  <c r="FA34" i="6" s="1"/>
  <c r="CH34" i="6"/>
  <c r="EC34" i="6" s="1"/>
  <c r="CU34" i="6"/>
  <c r="EP34" i="6" s="1"/>
  <c r="DH34" i="6"/>
  <c r="FC34" i="6" s="1"/>
  <c r="CJ34" i="6"/>
  <c r="EE34" i="6" s="1"/>
  <c r="CV34" i="6"/>
  <c r="EQ34" i="6" s="1"/>
  <c r="DJ34" i="6"/>
  <c r="FE34" i="6" s="1"/>
  <c r="BX34" i="6"/>
  <c r="DS34" i="6" s="1"/>
  <c r="CL34" i="6"/>
  <c r="EG34" i="6" s="1"/>
  <c r="CX34" i="6"/>
  <c r="ES34" i="6" s="1"/>
  <c r="DK34" i="6"/>
  <c r="FF34" i="6" s="1"/>
  <c r="BZ34" i="6"/>
  <c r="DU34" i="6" s="1"/>
  <c r="CM34" i="6"/>
  <c r="EH34" i="6" s="1"/>
  <c r="CZ34" i="6"/>
  <c r="EU34" i="6" s="1"/>
  <c r="DL34" i="6"/>
  <c r="FG34" i="6" s="1"/>
  <c r="CB34" i="6"/>
  <c r="DW34" i="6" s="1"/>
  <c r="CN34" i="6"/>
  <c r="EI34" i="6" s="1"/>
  <c r="DB34" i="6"/>
  <c r="EW34" i="6" s="1"/>
  <c r="DN34" i="6"/>
  <c r="FI34" i="6" s="1"/>
  <c r="CD34" i="6"/>
  <c r="DY34" i="6" s="1"/>
  <c r="CP34" i="6"/>
  <c r="EK34" i="6" s="1"/>
  <c r="DC34" i="6"/>
  <c r="EX34" i="6" s="1"/>
  <c r="DP34" i="6"/>
  <c r="FK34" i="6" s="1"/>
  <c r="CE34" i="6"/>
  <c r="DZ34" i="6" s="1"/>
  <c r="CR34" i="6"/>
  <c r="EM34" i="6" s="1"/>
  <c r="DD34" i="6"/>
  <c r="EY34" i="6" s="1"/>
  <c r="CC52" i="6"/>
  <c r="DX52" i="6" s="1"/>
  <c r="CH52" i="6"/>
  <c r="EC52" i="6" s="1"/>
  <c r="CT52" i="6"/>
  <c r="EO52" i="6" s="1"/>
  <c r="DF52" i="6"/>
  <c r="FA52" i="6" s="1"/>
  <c r="CJ52" i="6"/>
  <c r="EE52" i="6" s="1"/>
  <c r="CU52" i="6"/>
  <c r="EP52" i="6" s="1"/>
  <c r="DH52" i="6"/>
  <c r="FC52" i="6" s="1"/>
  <c r="BY52" i="6"/>
  <c r="DT52" i="6" s="1"/>
  <c r="CK52" i="6"/>
  <c r="EF52" i="6" s="1"/>
  <c r="CW52" i="6"/>
  <c r="ER52" i="6" s="1"/>
  <c r="DJ52" i="6"/>
  <c r="FE52" i="6" s="1"/>
  <c r="BZ52" i="6"/>
  <c r="DU52" i="6" s="1"/>
  <c r="CL52" i="6"/>
  <c r="EG52" i="6" s="1"/>
  <c r="CZ52" i="6"/>
  <c r="EU52" i="6" s="1"/>
  <c r="DK52" i="6"/>
  <c r="FF52" i="6" s="1"/>
  <c r="CB52" i="6"/>
  <c r="DW52" i="6" s="1"/>
  <c r="CO52" i="6"/>
  <c r="EJ52" i="6" s="1"/>
  <c r="DA52" i="6"/>
  <c r="EV52" i="6" s="1"/>
  <c r="DM52" i="6"/>
  <c r="FH52" i="6" s="1"/>
  <c r="CD52" i="6"/>
  <c r="DY52" i="6" s="1"/>
  <c r="CP52" i="6"/>
  <c r="EK52" i="6" s="1"/>
  <c r="DB52" i="6"/>
  <c r="EW52" i="6" s="1"/>
  <c r="DN52" i="6"/>
  <c r="FI52" i="6" s="1"/>
  <c r="CE52" i="6"/>
  <c r="DZ52" i="6" s="1"/>
  <c r="CR52" i="6"/>
  <c r="EM52" i="6" s="1"/>
  <c r="DC52" i="6"/>
  <c r="EX52" i="6" s="1"/>
  <c r="DP52" i="6"/>
  <c r="FK52" i="6" s="1"/>
  <c r="CG52" i="6"/>
  <c r="EB52" i="6" s="1"/>
  <c r="CS52" i="6"/>
  <c r="EN52" i="6" s="1"/>
  <c r="DE52" i="6"/>
  <c r="EZ52" i="6" s="1"/>
  <c r="DQ52" i="6"/>
  <c r="FL52" i="6" s="1"/>
  <c r="BZ17" i="6"/>
  <c r="DU17" i="6" s="1"/>
  <c r="CJ17" i="6"/>
  <c r="EE17" i="6" s="1"/>
  <c r="CU17" i="6"/>
  <c r="EP17" i="6" s="1"/>
  <c r="DF17" i="6"/>
  <c r="FA17" i="6" s="1"/>
  <c r="DP17" i="6"/>
  <c r="FK17" i="6" s="1"/>
  <c r="CA17" i="6"/>
  <c r="DV17" i="6" s="1"/>
  <c r="CL17" i="6"/>
  <c r="EG17" i="6" s="1"/>
  <c r="CV17" i="6"/>
  <c r="EQ17" i="6" s="1"/>
  <c r="DG17" i="6"/>
  <c r="FB17" i="6" s="1"/>
  <c r="CB17" i="6"/>
  <c r="DW17" i="6" s="1"/>
  <c r="CM17" i="6"/>
  <c r="EH17" i="6" s="1"/>
  <c r="CX17" i="6"/>
  <c r="ES17" i="6" s="1"/>
  <c r="DH17" i="6"/>
  <c r="FC17" i="6" s="1"/>
  <c r="CD17" i="6"/>
  <c r="DY17" i="6" s="1"/>
  <c r="CN17" i="6"/>
  <c r="EI17" i="6" s="1"/>
  <c r="CY17" i="6"/>
  <c r="ET17" i="6" s="1"/>
  <c r="DJ17" i="6"/>
  <c r="FE17" i="6" s="1"/>
  <c r="CE17" i="6"/>
  <c r="DZ17" i="6" s="1"/>
  <c r="CP17" i="6"/>
  <c r="EK17" i="6" s="1"/>
  <c r="CZ17" i="6"/>
  <c r="EU17" i="6" s="1"/>
  <c r="DK17" i="6"/>
  <c r="FF17" i="6" s="1"/>
  <c r="CF17" i="6"/>
  <c r="EA17" i="6" s="1"/>
  <c r="CQ17" i="6"/>
  <c r="EL17" i="6" s="1"/>
  <c r="DB17" i="6"/>
  <c r="EW17" i="6" s="1"/>
  <c r="DL17" i="6"/>
  <c r="FG17" i="6" s="1"/>
  <c r="CH17" i="6"/>
  <c r="EC17" i="6" s="1"/>
  <c r="CR17" i="6"/>
  <c r="EM17" i="6" s="1"/>
  <c r="DC17" i="6"/>
  <c r="EX17" i="6" s="1"/>
  <c r="DN17" i="6"/>
  <c r="FI17" i="6" s="1"/>
  <c r="BX17" i="6"/>
  <c r="DS17" i="6" s="1"/>
  <c r="CI17" i="6"/>
  <c r="ED17" i="6" s="1"/>
  <c r="CT17" i="6"/>
  <c r="EO17" i="6" s="1"/>
  <c r="DD17" i="6"/>
  <c r="EY17" i="6" s="1"/>
  <c r="DO17" i="6"/>
  <c r="FJ17" i="6" s="1"/>
  <c r="BX39" i="6"/>
  <c r="DS39" i="6" s="1"/>
  <c r="CM39" i="6"/>
  <c r="EH39" i="6" s="1"/>
  <c r="CU39" i="6"/>
  <c r="EP39" i="6" s="1"/>
  <c r="DC39" i="6"/>
  <c r="EX39" i="6" s="1"/>
  <c r="DK39" i="6"/>
  <c r="FF39" i="6" s="1"/>
  <c r="CC24" i="6"/>
  <c r="DX24" i="6" s="1"/>
  <c r="DB24" i="6"/>
  <c r="EW24" i="6" s="1"/>
  <c r="DC24" i="6"/>
  <c r="EX24" i="6" s="1"/>
  <c r="CD24" i="6"/>
  <c r="DY24" i="6" s="1"/>
  <c r="DJ24" i="6"/>
  <c r="FE24" i="6" s="1"/>
  <c r="CE24" i="6"/>
  <c r="DZ24" i="6" s="1"/>
  <c r="DK24" i="6"/>
  <c r="FF24" i="6" s="1"/>
  <c r="CL24" i="6"/>
  <c r="EG24" i="6" s="1"/>
  <c r="CM24" i="6"/>
  <c r="EH24" i="6" s="1"/>
  <c r="CT24" i="6"/>
  <c r="EO24" i="6" s="1"/>
  <c r="CU24" i="6"/>
  <c r="EP24" i="6" s="1"/>
  <c r="CB51" i="6"/>
  <c r="DW51" i="6" s="1"/>
  <c r="CA51" i="6"/>
  <c r="DV51" i="6" s="1"/>
  <c r="CJ51" i="6"/>
  <c r="EE51" i="6" s="1"/>
  <c r="CR51" i="6"/>
  <c r="EM51" i="6" s="1"/>
  <c r="CZ51" i="6"/>
  <c r="EU51" i="6" s="1"/>
  <c r="DH51" i="6"/>
  <c r="FC51" i="6" s="1"/>
  <c r="DP51" i="6"/>
  <c r="FK51" i="6" s="1"/>
  <c r="CC51" i="6"/>
  <c r="DX51" i="6" s="1"/>
  <c r="CK51" i="6"/>
  <c r="EF51" i="6" s="1"/>
  <c r="CS51" i="6"/>
  <c r="EN51" i="6" s="1"/>
  <c r="DA51" i="6"/>
  <c r="EV51" i="6" s="1"/>
  <c r="DI51" i="6"/>
  <c r="FD51" i="6" s="1"/>
  <c r="DQ51" i="6"/>
  <c r="FL51" i="6" s="1"/>
  <c r="CD51" i="6"/>
  <c r="DY51" i="6" s="1"/>
  <c r="CL51" i="6"/>
  <c r="EG51" i="6" s="1"/>
  <c r="CT51" i="6"/>
  <c r="EO51" i="6" s="1"/>
  <c r="DB51" i="6"/>
  <c r="EW51" i="6" s="1"/>
  <c r="DJ51" i="6"/>
  <c r="FE51" i="6" s="1"/>
  <c r="CE51" i="6"/>
  <c r="DZ51" i="6" s="1"/>
  <c r="CM51" i="6"/>
  <c r="EH51" i="6" s="1"/>
  <c r="CU51" i="6"/>
  <c r="EP51" i="6" s="1"/>
  <c r="DC51" i="6"/>
  <c r="EX51" i="6" s="1"/>
  <c r="DK51" i="6"/>
  <c r="FF51" i="6" s="1"/>
  <c r="CF51" i="6"/>
  <c r="EA51" i="6" s="1"/>
  <c r="CN51" i="6"/>
  <c r="EI51" i="6" s="1"/>
  <c r="CV51" i="6"/>
  <c r="EQ51" i="6" s="1"/>
  <c r="DD51" i="6"/>
  <c r="EY51" i="6" s="1"/>
  <c r="DL51" i="6"/>
  <c r="FG51" i="6" s="1"/>
  <c r="BX51" i="6"/>
  <c r="DS51" i="6" s="1"/>
  <c r="CG51" i="6"/>
  <c r="EB51" i="6" s="1"/>
  <c r="CO51" i="6"/>
  <c r="EJ51" i="6" s="1"/>
  <c r="CW51" i="6"/>
  <c r="ER51" i="6" s="1"/>
  <c r="DE51" i="6"/>
  <c r="EZ51" i="6" s="1"/>
  <c r="DM51" i="6"/>
  <c r="FH51" i="6" s="1"/>
  <c r="BY51" i="6"/>
  <c r="DT51" i="6" s="1"/>
  <c r="CH51" i="6"/>
  <c r="EC51" i="6" s="1"/>
  <c r="CP51" i="6"/>
  <c r="EK51" i="6" s="1"/>
  <c r="CX51" i="6"/>
  <c r="ES51" i="6" s="1"/>
  <c r="DF51" i="6"/>
  <c r="FA51" i="6" s="1"/>
  <c r="DN51" i="6"/>
  <c r="FI51" i="6" s="1"/>
  <c r="BZ51" i="6"/>
  <c r="DU51" i="6" s="1"/>
  <c r="CI51" i="6"/>
  <c r="ED51" i="6" s="1"/>
  <c r="CQ51" i="6"/>
  <c r="EL51" i="6" s="1"/>
  <c r="CY51" i="6"/>
  <c r="ET51" i="6" s="1"/>
  <c r="DG51" i="6"/>
  <c r="FB51" i="6" s="1"/>
  <c r="DO51" i="6"/>
  <c r="FJ51" i="6" s="1"/>
  <c r="BZ22" i="6"/>
  <c r="DU22" i="6" s="1"/>
  <c r="CD22" i="6"/>
  <c r="DY22" i="6" s="1"/>
  <c r="CQ22" i="6"/>
  <c r="EL22" i="6" s="1"/>
  <c r="DB22" i="6"/>
  <c r="EW22" i="6" s="1"/>
  <c r="DM22" i="6"/>
  <c r="FH22" i="6" s="1"/>
  <c r="CE22" i="6"/>
  <c r="DZ22" i="6" s="1"/>
  <c r="CR22" i="6"/>
  <c r="EM22" i="6" s="1"/>
  <c r="DC22" i="6"/>
  <c r="EX22" i="6" s="1"/>
  <c r="DN22" i="6"/>
  <c r="FI22" i="6" s="1"/>
  <c r="CG22" i="6"/>
  <c r="EB22" i="6" s="1"/>
  <c r="CT22" i="6"/>
  <c r="EO22" i="6" s="1"/>
  <c r="DE22" i="6"/>
  <c r="EZ22" i="6" s="1"/>
  <c r="DO22" i="6"/>
  <c r="FJ22" i="6" s="1"/>
  <c r="CI22" i="6"/>
  <c r="ED22" i="6" s="1"/>
  <c r="CU22" i="6"/>
  <c r="EP22" i="6" s="1"/>
  <c r="DF22" i="6"/>
  <c r="FA22" i="6" s="1"/>
  <c r="DP22" i="6"/>
  <c r="FK22" i="6" s="1"/>
  <c r="CJ22" i="6"/>
  <c r="EE22" i="6" s="1"/>
  <c r="CW22" i="6"/>
  <c r="ER22" i="6" s="1"/>
  <c r="DG22" i="6"/>
  <c r="FB22" i="6" s="1"/>
  <c r="BY22" i="6"/>
  <c r="DT22" i="6" s="1"/>
  <c r="CL22" i="6"/>
  <c r="EG22" i="6" s="1"/>
  <c r="CX22" i="6"/>
  <c r="ES22" i="6" s="1"/>
  <c r="DH22" i="6"/>
  <c r="FC22" i="6" s="1"/>
  <c r="CA22" i="6"/>
  <c r="DV22" i="6" s="1"/>
  <c r="CM22" i="6"/>
  <c r="EH22" i="6" s="1"/>
  <c r="CY22" i="6"/>
  <c r="ET22" i="6" s="1"/>
  <c r="DJ22" i="6"/>
  <c r="FE22" i="6" s="1"/>
  <c r="CB22" i="6"/>
  <c r="DW22" i="6" s="1"/>
  <c r="CO22" i="6"/>
  <c r="EJ22" i="6" s="1"/>
  <c r="CZ22" i="6"/>
  <c r="EU22" i="6" s="1"/>
  <c r="DK22" i="6"/>
  <c r="FF22" i="6" s="1"/>
  <c r="CA35" i="6"/>
  <c r="DV35" i="6" s="1"/>
  <c r="CH35" i="6"/>
  <c r="EC35" i="6" s="1"/>
  <c r="CT35" i="6"/>
  <c r="EO35" i="6" s="1"/>
  <c r="DD35" i="6"/>
  <c r="EY35" i="6" s="1"/>
  <c r="DN35" i="6"/>
  <c r="FI35" i="6" s="1"/>
  <c r="BX35" i="6"/>
  <c r="DS35" i="6" s="1"/>
  <c r="CK35" i="6"/>
  <c r="EF35" i="6" s="1"/>
  <c r="CU35" i="6"/>
  <c r="EP35" i="6" s="1"/>
  <c r="DE35" i="6"/>
  <c r="EZ35" i="6" s="1"/>
  <c r="DP35" i="6"/>
  <c r="FK35" i="6" s="1"/>
  <c r="BY35" i="6"/>
  <c r="DT35" i="6" s="1"/>
  <c r="CL35" i="6"/>
  <c r="EG35" i="6" s="1"/>
  <c r="CV35" i="6"/>
  <c r="EQ35" i="6" s="1"/>
  <c r="DF35" i="6"/>
  <c r="FA35" i="6" s="1"/>
  <c r="DQ35" i="6"/>
  <c r="FL35" i="6" s="1"/>
  <c r="BZ35" i="6"/>
  <c r="DU35" i="6" s="1"/>
  <c r="CM35" i="6"/>
  <c r="EH35" i="6" s="1"/>
  <c r="CW35" i="6"/>
  <c r="ER35" i="6" s="1"/>
  <c r="DI35" i="6"/>
  <c r="FD35" i="6" s="1"/>
  <c r="CD35" i="6"/>
  <c r="DY35" i="6" s="1"/>
  <c r="CN35" i="6"/>
  <c r="EI35" i="6" s="1"/>
  <c r="CX35" i="6"/>
  <c r="ES35" i="6" s="1"/>
  <c r="DJ35" i="6"/>
  <c r="FE35" i="6" s="1"/>
  <c r="CE35" i="6"/>
  <c r="DZ35" i="6" s="1"/>
  <c r="CO35" i="6"/>
  <c r="EJ35" i="6" s="1"/>
  <c r="DA35" i="6"/>
  <c r="EV35" i="6" s="1"/>
  <c r="DK35" i="6"/>
  <c r="FF35" i="6" s="1"/>
  <c r="CF35" i="6"/>
  <c r="EA35" i="6" s="1"/>
  <c r="CP35" i="6"/>
  <c r="EK35" i="6" s="1"/>
  <c r="DB35" i="6"/>
  <c r="EW35" i="6" s="1"/>
  <c r="DL35" i="6"/>
  <c r="FG35" i="6" s="1"/>
  <c r="CG35" i="6"/>
  <c r="EB35" i="6" s="1"/>
  <c r="CS35" i="6"/>
  <c r="EN35" i="6" s="1"/>
  <c r="DC35" i="6"/>
  <c r="EX35" i="6" s="1"/>
  <c r="DM35" i="6"/>
  <c r="FH35" i="6" s="1"/>
  <c r="BZ46" i="6"/>
  <c r="DU46" i="6" s="1"/>
  <c r="CA46" i="6"/>
  <c r="DV46" i="6" s="1"/>
  <c r="CL46" i="6"/>
  <c r="EG46" i="6" s="1"/>
  <c r="CV46" i="6"/>
  <c r="EQ46" i="6" s="1"/>
  <c r="DG46" i="6"/>
  <c r="FB46" i="6" s="1"/>
  <c r="CB46" i="6"/>
  <c r="DW46" i="6" s="1"/>
  <c r="CM46" i="6"/>
  <c r="EH46" i="6" s="1"/>
  <c r="CW46" i="6"/>
  <c r="ER46" i="6" s="1"/>
  <c r="DH46" i="6"/>
  <c r="FC46" i="6" s="1"/>
  <c r="CD46" i="6"/>
  <c r="DY46" i="6" s="1"/>
  <c r="CN46" i="6"/>
  <c r="EI46" i="6" s="1"/>
  <c r="CY46" i="6"/>
  <c r="ET46" i="6" s="1"/>
  <c r="DJ46" i="6"/>
  <c r="FE46" i="6" s="1"/>
  <c r="CE46" i="6"/>
  <c r="DZ46" i="6" s="1"/>
  <c r="CO46" i="6"/>
  <c r="EJ46" i="6" s="1"/>
  <c r="CZ46" i="6"/>
  <c r="EU46" i="6" s="1"/>
  <c r="DK46" i="6"/>
  <c r="FF46" i="6" s="1"/>
  <c r="CF46" i="6"/>
  <c r="EA46" i="6" s="1"/>
  <c r="CQ46" i="6"/>
  <c r="EL46" i="6" s="1"/>
  <c r="DB46" i="6"/>
  <c r="EW46" i="6" s="1"/>
  <c r="DL46" i="6"/>
  <c r="FG46" i="6" s="1"/>
  <c r="CG46" i="6"/>
  <c r="EB46" i="6" s="1"/>
  <c r="CR46" i="6"/>
  <c r="EM46" i="6" s="1"/>
  <c r="DC46" i="6"/>
  <c r="EX46" i="6" s="1"/>
  <c r="DM46" i="6"/>
  <c r="FH46" i="6" s="1"/>
  <c r="BX46" i="6"/>
  <c r="DS46" i="6" s="1"/>
  <c r="CI46" i="6"/>
  <c r="ED46" i="6" s="1"/>
  <c r="CT46" i="6"/>
  <c r="EO46" i="6" s="1"/>
  <c r="DD46" i="6"/>
  <c r="EY46" i="6" s="1"/>
  <c r="DO46" i="6"/>
  <c r="FJ46" i="6" s="1"/>
  <c r="BY46" i="6"/>
  <c r="DT46" i="6" s="1"/>
  <c r="CJ46" i="6"/>
  <c r="EE46" i="6" s="1"/>
  <c r="CU46" i="6"/>
  <c r="EP46" i="6" s="1"/>
  <c r="DE46" i="6"/>
  <c r="EZ46" i="6" s="1"/>
  <c r="DP46" i="6"/>
  <c r="FK46" i="6" s="1"/>
  <c r="BX20" i="6"/>
  <c r="DS20" i="6" s="1"/>
  <c r="DC20" i="6"/>
  <c r="EX20" i="6" s="1"/>
  <c r="DK20" i="6"/>
  <c r="FF20" i="6" s="1"/>
  <c r="DM20" i="6"/>
  <c r="FH20" i="6" s="1"/>
  <c r="CE20" i="6"/>
  <c r="DZ20" i="6" s="1"/>
  <c r="CG20" i="6"/>
  <c r="EB20" i="6" s="1"/>
  <c r="CO20" i="6"/>
  <c r="EJ20" i="6" s="1"/>
  <c r="CR20" i="6"/>
  <c r="EM20" i="6" s="1"/>
  <c r="CZ20" i="6"/>
  <c r="EU20" i="6" s="1"/>
  <c r="CA107" i="6"/>
  <c r="DV107" i="6" s="1"/>
  <c r="CN107" i="6"/>
  <c r="EI107" i="6" s="1"/>
  <c r="DG107" i="6"/>
  <c r="FB107" i="6" s="1"/>
  <c r="BY81" i="6"/>
  <c r="DT81" i="6" s="1"/>
  <c r="CH81" i="6"/>
  <c r="EC81" i="6" s="1"/>
  <c r="CX81" i="6"/>
  <c r="ES81" i="6" s="1"/>
  <c r="CL81" i="6"/>
  <c r="EG81" i="6" s="1"/>
  <c r="DB81" i="6"/>
  <c r="EW81" i="6" s="1"/>
  <c r="CM81" i="6"/>
  <c r="EH81" i="6" s="1"/>
  <c r="DC81" i="6"/>
  <c r="EX81" i="6" s="1"/>
  <c r="BX81" i="6"/>
  <c r="DS81" i="6" s="1"/>
  <c r="CN81" i="6"/>
  <c r="EI81" i="6" s="1"/>
  <c r="DD81" i="6"/>
  <c r="EY81" i="6" s="1"/>
  <c r="BZ81" i="6"/>
  <c r="DU81" i="6" s="1"/>
  <c r="CP81" i="6"/>
  <c r="EK81" i="6" s="1"/>
  <c r="DF81" i="6"/>
  <c r="FA81" i="6" s="1"/>
  <c r="CD81" i="6"/>
  <c r="DY81" i="6" s="1"/>
  <c r="CT81" i="6"/>
  <c r="EO81" i="6" s="1"/>
  <c r="DJ81" i="6"/>
  <c r="FE81" i="6" s="1"/>
  <c r="CE81" i="6"/>
  <c r="DZ81" i="6" s="1"/>
  <c r="CU81" i="6"/>
  <c r="EP81" i="6" s="1"/>
  <c r="CF81" i="6"/>
  <c r="EA81" i="6" s="1"/>
  <c r="CV81" i="6"/>
  <c r="EQ81" i="6" s="1"/>
  <c r="DK81" i="6"/>
  <c r="FF81" i="6" s="1"/>
  <c r="DL81" i="6"/>
  <c r="FG81" i="6" s="1"/>
  <c r="DN81" i="6"/>
  <c r="FI81" i="6" s="1"/>
  <c r="CT56" i="6"/>
  <c r="EO56" i="6" s="1"/>
  <c r="CC9" i="6"/>
  <c r="DX9" i="6" s="1"/>
  <c r="CE9" i="6"/>
  <c r="DZ9" i="6" s="1"/>
  <c r="CQ9" i="6"/>
  <c r="EL9" i="6" s="1"/>
  <c r="DD9" i="6"/>
  <c r="EY9" i="6" s="1"/>
  <c r="DP9" i="6"/>
  <c r="FK9" i="6" s="1"/>
  <c r="CF9" i="6"/>
  <c r="EA9" i="6" s="1"/>
  <c r="CR9" i="6"/>
  <c r="EM9" i="6" s="1"/>
  <c r="DF9" i="6"/>
  <c r="FA9" i="6" s="1"/>
  <c r="CH9" i="6"/>
  <c r="EC9" i="6" s="1"/>
  <c r="CU9" i="6"/>
  <c r="EP9" i="6" s="1"/>
  <c r="DG9" i="6"/>
  <c r="FB9" i="6" s="1"/>
  <c r="CI9" i="6"/>
  <c r="ED9" i="6" s="1"/>
  <c r="CV9" i="6"/>
  <c r="EQ9" i="6" s="1"/>
  <c r="DH9" i="6"/>
  <c r="FC9" i="6" s="1"/>
  <c r="BX9" i="6"/>
  <c r="DS9" i="6" s="1"/>
  <c r="CJ9" i="6"/>
  <c r="EE9" i="6" s="1"/>
  <c r="CX9" i="6"/>
  <c r="ES9" i="6" s="1"/>
  <c r="DK9" i="6"/>
  <c r="FF9" i="6" s="1"/>
  <c r="BZ9" i="6"/>
  <c r="DU9" i="6" s="1"/>
  <c r="CM9" i="6"/>
  <c r="EH9" i="6" s="1"/>
  <c r="CY9" i="6"/>
  <c r="ET9" i="6" s="1"/>
  <c r="DL9" i="6"/>
  <c r="FG9" i="6" s="1"/>
  <c r="CA9" i="6"/>
  <c r="DV9" i="6" s="1"/>
  <c r="CN9" i="6"/>
  <c r="EI9" i="6" s="1"/>
  <c r="CZ9" i="6"/>
  <c r="EU9" i="6" s="1"/>
  <c r="DN9" i="6"/>
  <c r="FI9" i="6" s="1"/>
  <c r="CB9" i="6"/>
  <c r="DW9" i="6" s="1"/>
  <c r="CP9" i="6"/>
  <c r="EK9" i="6" s="1"/>
  <c r="DC9" i="6"/>
  <c r="EX9" i="6" s="1"/>
  <c r="DO9" i="6"/>
  <c r="FJ9" i="6" s="1"/>
  <c r="CB12" i="6"/>
  <c r="DW12" i="6" s="1"/>
  <c r="BZ12" i="6"/>
  <c r="DU12" i="6" s="1"/>
  <c r="CI12" i="6"/>
  <c r="ED12" i="6" s="1"/>
  <c r="CQ12" i="6"/>
  <c r="EL12" i="6" s="1"/>
  <c r="CY12" i="6"/>
  <c r="ET12" i="6" s="1"/>
  <c r="DG12" i="6"/>
  <c r="FB12" i="6" s="1"/>
  <c r="DO12" i="6"/>
  <c r="FJ12" i="6" s="1"/>
  <c r="CA12" i="6"/>
  <c r="DV12" i="6" s="1"/>
  <c r="CJ12" i="6"/>
  <c r="EE12" i="6" s="1"/>
  <c r="CR12" i="6"/>
  <c r="EM12" i="6" s="1"/>
  <c r="CZ12" i="6"/>
  <c r="EU12" i="6" s="1"/>
  <c r="DH12" i="6"/>
  <c r="FC12" i="6" s="1"/>
  <c r="DP12" i="6"/>
  <c r="FK12" i="6" s="1"/>
  <c r="CC12" i="6"/>
  <c r="DX12" i="6" s="1"/>
  <c r="CK12" i="6"/>
  <c r="EF12" i="6" s="1"/>
  <c r="CS12" i="6"/>
  <c r="EN12" i="6" s="1"/>
  <c r="DA12" i="6"/>
  <c r="EV12" i="6" s="1"/>
  <c r="DI12" i="6"/>
  <c r="FD12" i="6" s="1"/>
  <c r="DQ12" i="6"/>
  <c r="FL12" i="6" s="1"/>
  <c r="CD12" i="6"/>
  <c r="DY12" i="6" s="1"/>
  <c r="CL12" i="6"/>
  <c r="EG12" i="6" s="1"/>
  <c r="CT12" i="6"/>
  <c r="EO12" i="6" s="1"/>
  <c r="DB12" i="6"/>
  <c r="EW12" i="6" s="1"/>
  <c r="DJ12" i="6"/>
  <c r="FE12" i="6" s="1"/>
  <c r="CE12" i="6"/>
  <c r="DZ12" i="6" s="1"/>
  <c r="CM12" i="6"/>
  <c r="EH12" i="6" s="1"/>
  <c r="CU12" i="6"/>
  <c r="EP12" i="6" s="1"/>
  <c r="DC12" i="6"/>
  <c r="EX12" i="6" s="1"/>
  <c r="DK12" i="6"/>
  <c r="FF12" i="6" s="1"/>
  <c r="CF12" i="6"/>
  <c r="EA12" i="6" s="1"/>
  <c r="CN12" i="6"/>
  <c r="EI12" i="6" s="1"/>
  <c r="CV12" i="6"/>
  <c r="EQ12" i="6" s="1"/>
  <c r="DD12" i="6"/>
  <c r="EY12" i="6" s="1"/>
  <c r="DL12" i="6"/>
  <c r="FG12" i="6" s="1"/>
  <c r="BX12" i="6"/>
  <c r="DS12" i="6" s="1"/>
  <c r="CG12" i="6"/>
  <c r="EB12" i="6" s="1"/>
  <c r="CO12" i="6"/>
  <c r="EJ12" i="6" s="1"/>
  <c r="CW12" i="6"/>
  <c r="ER12" i="6" s="1"/>
  <c r="DE12" i="6"/>
  <c r="EZ12" i="6" s="1"/>
  <c r="DM12" i="6"/>
  <c r="FH12" i="6" s="1"/>
  <c r="BY12" i="6"/>
  <c r="DT12" i="6" s="1"/>
  <c r="CH12" i="6"/>
  <c r="EC12" i="6" s="1"/>
  <c r="CP12" i="6"/>
  <c r="EK12" i="6" s="1"/>
  <c r="CX12" i="6"/>
  <c r="ES12" i="6" s="1"/>
  <c r="DF12" i="6"/>
  <c r="FA12" i="6" s="1"/>
  <c r="DN12" i="6"/>
  <c r="FI12" i="6" s="1"/>
  <c r="CA108" i="6"/>
  <c r="DV108" i="6" s="1"/>
  <c r="CN108" i="6"/>
  <c r="EI108" i="6" s="1"/>
  <c r="DK108" i="6"/>
  <c r="FF108" i="6" s="1"/>
  <c r="CO108" i="6"/>
  <c r="EJ108" i="6" s="1"/>
  <c r="DM108" i="6"/>
  <c r="FH108" i="6" s="1"/>
  <c r="CS108" i="6"/>
  <c r="EN108" i="6" s="1"/>
  <c r="DN108" i="6"/>
  <c r="FI108" i="6" s="1"/>
  <c r="BX108" i="6"/>
  <c r="DS108" i="6" s="1"/>
  <c r="CW108" i="6"/>
  <c r="ER108" i="6" s="1"/>
  <c r="CC108" i="6"/>
  <c r="DX108" i="6" s="1"/>
  <c r="CX108" i="6"/>
  <c r="ES108" i="6" s="1"/>
  <c r="CE108" i="6"/>
  <c r="DZ108" i="6" s="1"/>
  <c r="CY108" i="6"/>
  <c r="ET108" i="6" s="1"/>
  <c r="CG108" i="6"/>
  <c r="EB108" i="6" s="1"/>
  <c r="DD108" i="6"/>
  <c r="EY108" i="6" s="1"/>
  <c r="CH108" i="6"/>
  <c r="EC108" i="6" s="1"/>
  <c r="DG108" i="6"/>
  <c r="FB108" i="6" s="1"/>
  <c r="CK56" i="6"/>
  <c r="EF56" i="6" s="1"/>
  <c r="BZ11" i="6"/>
  <c r="DU11" i="6" s="1"/>
  <c r="CE11" i="6"/>
  <c r="DZ11" i="6" s="1"/>
  <c r="CN11" i="6"/>
  <c r="EI11" i="6" s="1"/>
  <c r="CW11" i="6"/>
  <c r="ER11" i="6" s="1"/>
  <c r="DE11" i="6"/>
  <c r="EZ11" i="6" s="1"/>
  <c r="DM11" i="6"/>
  <c r="FH11" i="6" s="1"/>
  <c r="CF11" i="6"/>
  <c r="EA11" i="6" s="1"/>
  <c r="CO11" i="6"/>
  <c r="EJ11" i="6" s="1"/>
  <c r="CX11" i="6"/>
  <c r="ES11" i="6" s="1"/>
  <c r="DF11" i="6"/>
  <c r="FA11" i="6" s="1"/>
  <c r="DN11" i="6"/>
  <c r="FI11" i="6" s="1"/>
  <c r="BX11" i="6"/>
  <c r="DS11" i="6" s="1"/>
  <c r="CG11" i="6"/>
  <c r="EB11" i="6" s="1"/>
  <c r="CQ11" i="6"/>
  <c r="EL11" i="6" s="1"/>
  <c r="CY11" i="6"/>
  <c r="ET11" i="6" s="1"/>
  <c r="DG11" i="6"/>
  <c r="FB11" i="6" s="1"/>
  <c r="DO11" i="6"/>
  <c r="FJ11" i="6" s="1"/>
  <c r="BY11" i="6"/>
  <c r="DT11" i="6" s="1"/>
  <c r="CI11" i="6"/>
  <c r="ED11" i="6" s="1"/>
  <c r="CR11" i="6"/>
  <c r="EM11" i="6" s="1"/>
  <c r="CZ11" i="6"/>
  <c r="EU11" i="6" s="1"/>
  <c r="DH11" i="6"/>
  <c r="FC11" i="6" s="1"/>
  <c r="DP11" i="6"/>
  <c r="FK11" i="6" s="1"/>
  <c r="CA11" i="6"/>
  <c r="DV11" i="6" s="1"/>
  <c r="CJ11" i="6"/>
  <c r="EE11" i="6" s="1"/>
  <c r="CS11" i="6"/>
  <c r="EN11" i="6" s="1"/>
  <c r="DA11" i="6"/>
  <c r="EV11" i="6" s="1"/>
  <c r="DI11" i="6"/>
  <c r="FD11" i="6" s="1"/>
  <c r="DQ11" i="6"/>
  <c r="FL11" i="6" s="1"/>
  <c r="CB11" i="6"/>
  <c r="DW11" i="6" s="1"/>
  <c r="CK11" i="6"/>
  <c r="EF11" i="6" s="1"/>
  <c r="CT11" i="6"/>
  <c r="EO11" i="6" s="1"/>
  <c r="DB11" i="6"/>
  <c r="EW11" i="6" s="1"/>
  <c r="DJ11" i="6"/>
  <c r="FE11" i="6" s="1"/>
  <c r="CC11" i="6"/>
  <c r="DX11" i="6" s="1"/>
  <c r="CL11" i="6"/>
  <c r="EG11" i="6" s="1"/>
  <c r="CU11" i="6"/>
  <c r="EP11" i="6" s="1"/>
  <c r="DC11" i="6"/>
  <c r="EX11" i="6" s="1"/>
  <c r="DK11" i="6"/>
  <c r="FF11" i="6" s="1"/>
  <c r="CD11" i="6"/>
  <c r="DY11" i="6" s="1"/>
  <c r="CM11" i="6"/>
  <c r="EH11" i="6" s="1"/>
  <c r="CV11" i="6"/>
  <c r="EQ11" i="6" s="1"/>
  <c r="DD11" i="6"/>
  <c r="EY11" i="6" s="1"/>
  <c r="DL11" i="6"/>
  <c r="FG11" i="6" s="1"/>
  <c r="BX2" i="6"/>
  <c r="DS2" i="6" s="1"/>
  <c r="CB2" i="6"/>
  <c r="DW2" i="6" s="1"/>
  <c r="CK2" i="6"/>
  <c r="EF2" i="6" s="1"/>
  <c r="CT2" i="6"/>
  <c r="EO2" i="6" s="1"/>
  <c r="DB2" i="6"/>
  <c r="EW2" i="6" s="1"/>
  <c r="DJ2" i="6"/>
  <c r="FE2" i="6" s="1"/>
  <c r="CC2" i="6"/>
  <c r="DX2" i="6" s="1"/>
  <c r="CL2" i="6"/>
  <c r="EG2" i="6" s="1"/>
  <c r="CU2" i="6"/>
  <c r="EP2" i="6" s="1"/>
  <c r="DC2" i="6"/>
  <c r="EX2" i="6" s="1"/>
  <c r="DK2" i="6"/>
  <c r="FF2" i="6" s="1"/>
  <c r="CD2" i="6"/>
  <c r="DY2" i="6" s="1"/>
  <c r="CM2" i="6"/>
  <c r="EH2" i="6" s="1"/>
  <c r="CV2" i="6"/>
  <c r="EQ2" i="6" s="1"/>
  <c r="DD2" i="6"/>
  <c r="EY2" i="6" s="1"/>
  <c r="DL2" i="6"/>
  <c r="FG2" i="6" s="1"/>
  <c r="CE2" i="6"/>
  <c r="DZ2" i="6" s="1"/>
  <c r="CO2" i="6"/>
  <c r="EJ2" i="6" s="1"/>
  <c r="CW2" i="6"/>
  <c r="ER2" i="6" s="1"/>
  <c r="DE2" i="6"/>
  <c r="EZ2" i="6" s="1"/>
  <c r="DM2" i="6"/>
  <c r="FH2" i="6" s="1"/>
  <c r="CG2" i="6"/>
  <c r="EB2" i="6" s="1"/>
  <c r="CP2" i="6"/>
  <c r="EK2" i="6" s="1"/>
  <c r="CX2" i="6"/>
  <c r="ES2" i="6" s="1"/>
  <c r="DF2" i="6"/>
  <c r="FA2" i="6" s="1"/>
  <c r="DN2" i="6"/>
  <c r="FI2" i="6" s="1"/>
  <c r="BY2" i="6"/>
  <c r="DT2" i="6" s="1"/>
  <c r="CH2" i="6"/>
  <c r="EC2" i="6" s="1"/>
  <c r="CQ2" i="6"/>
  <c r="EL2" i="6" s="1"/>
  <c r="CY2" i="6"/>
  <c r="ET2" i="6" s="1"/>
  <c r="DG2" i="6"/>
  <c r="FB2" i="6" s="1"/>
  <c r="DO2" i="6"/>
  <c r="FJ2" i="6" s="1"/>
  <c r="BZ2" i="6"/>
  <c r="DU2" i="6" s="1"/>
  <c r="CI2" i="6"/>
  <c r="ED2" i="6" s="1"/>
  <c r="CR2" i="6"/>
  <c r="EM2" i="6" s="1"/>
  <c r="CZ2" i="6"/>
  <c r="EU2" i="6" s="1"/>
  <c r="DH2" i="6"/>
  <c r="FC2" i="6" s="1"/>
  <c r="DP2" i="6"/>
  <c r="FK2" i="6" s="1"/>
  <c r="CA2" i="6"/>
  <c r="DV2" i="6" s="1"/>
  <c r="CJ2" i="6"/>
  <c r="EE2" i="6" s="1"/>
  <c r="CS2" i="6"/>
  <c r="EN2" i="6" s="1"/>
  <c r="DA2" i="6"/>
  <c r="EV2" i="6" s="1"/>
  <c r="DI2" i="6"/>
  <c r="FD2" i="6" s="1"/>
  <c r="DQ2" i="6"/>
  <c r="FL2" i="6" s="1"/>
  <c r="CM106" i="6"/>
  <c r="EH106" i="6" s="1"/>
  <c r="DD106" i="6"/>
  <c r="EY106" i="6" s="1"/>
  <c r="CN106" i="6"/>
  <c r="EI106" i="6" s="1"/>
  <c r="DH106" i="6"/>
  <c r="FC106" i="6" s="1"/>
  <c r="CO106" i="6"/>
  <c r="EJ106" i="6" s="1"/>
  <c r="DJ106" i="6"/>
  <c r="FE106" i="6" s="1"/>
  <c r="BX106" i="6"/>
  <c r="DS106" i="6" s="1"/>
  <c r="CR106" i="6"/>
  <c r="EM106" i="6" s="1"/>
  <c r="DK106" i="6"/>
  <c r="FF106" i="6" s="1"/>
  <c r="CB106" i="6"/>
  <c r="DW106" i="6" s="1"/>
  <c r="CT106" i="6"/>
  <c r="EO106" i="6" s="1"/>
  <c r="DM106" i="6"/>
  <c r="FH106" i="6" s="1"/>
  <c r="CD106" i="6"/>
  <c r="DY106" i="6" s="1"/>
  <c r="CW106" i="6"/>
  <c r="ER106" i="6" s="1"/>
  <c r="DN106" i="6"/>
  <c r="FI106" i="6" s="1"/>
  <c r="CE106" i="6"/>
  <c r="DZ106" i="6" s="1"/>
  <c r="CZ106" i="6"/>
  <c r="EU106" i="6" s="1"/>
  <c r="CH106" i="6"/>
  <c r="EC106" i="6" s="1"/>
  <c r="DC106" i="6"/>
  <c r="EX106" i="6" s="1"/>
  <c r="CT37" i="6"/>
  <c r="EO37" i="6" s="1"/>
  <c r="DP37" i="6"/>
  <c r="FK37" i="6" s="1"/>
  <c r="CB37" i="6"/>
  <c r="DW37" i="6" s="1"/>
  <c r="CU37" i="6"/>
  <c r="EP37" i="6" s="1"/>
  <c r="CD37" i="6"/>
  <c r="DY37" i="6" s="1"/>
  <c r="CZ37" i="6"/>
  <c r="EU37" i="6" s="1"/>
  <c r="CE37" i="6"/>
  <c r="DZ37" i="6" s="1"/>
  <c r="DB37" i="6"/>
  <c r="EW37" i="6" s="1"/>
  <c r="CJ37" i="6"/>
  <c r="EE37" i="6" s="1"/>
  <c r="DC37" i="6"/>
  <c r="EX37" i="6" s="1"/>
  <c r="CL37" i="6"/>
  <c r="EG37" i="6" s="1"/>
  <c r="DH37" i="6"/>
  <c r="FC37" i="6" s="1"/>
  <c r="CM37" i="6"/>
  <c r="EH37" i="6" s="1"/>
  <c r="DJ37" i="6"/>
  <c r="FE37" i="6" s="1"/>
  <c r="CR37" i="6"/>
  <c r="EM37" i="6" s="1"/>
  <c r="DK37" i="6"/>
  <c r="FF37" i="6" s="1"/>
  <c r="BX5" i="6"/>
  <c r="DS5" i="6" s="1"/>
  <c r="CJ5" i="6"/>
  <c r="EE5" i="6" s="1"/>
  <c r="DG5" i="6"/>
  <c r="FB5" i="6" s="1"/>
  <c r="CL5" i="6"/>
  <c r="EG5" i="6" s="1"/>
  <c r="DI5" i="6"/>
  <c r="FD5" i="6" s="1"/>
  <c r="CQ5" i="6"/>
  <c r="EL5" i="6" s="1"/>
  <c r="DK5" i="6"/>
  <c r="FF5" i="6" s="1"/>
  <c r="CS5" i="6"/>
  <c r="EN5" i="6" s="1"/>
  <c r="DO5" i="6"/>
  <c r="FJ5" i="6" s="1"/>
  <c r="CU5" i="6"/>
  <c r="EP5" i="6" s="1"/>
  <c r="DQ5" i="6"/>
  <c r="FL5" i="6" s="1"/>
  <c r="CA5" i="6"/>
  <c r="DV5" i="6" s="1"/>
  <c r="CY5" i="6"/>
  <c r="ET5" i="6" s="1"/>
  <c r="CC5" i="6"/>
  <c r="DX5" i="6" s="1"/>
  <c r="DA5" i="6"/>
  <c r="EV5" i="6" s="1"/>
  <c r="CG5" i="6"/>
  <c r="EB5" i="6" s="1"/>
  <c r="DC5" i="6"/>
  <c r="EX5" i="6" s="1"/>
  <c r="BZ56" i="6"/>
  <c r="DU56" i="6" s="1"/>
  <c r="CC56" i="6"/>
  <c r="DX56" i="6" s="1"/>
  <c r="CL56" i="6"/>
  <c r="EG56" i="6" s="1"/>
  <c r="CU56" i="6"/>
  <c r="EP56" i="6" s="1"/>
  <c r="DC56" i="6"/>
  <c r="EX56" i="6" s="1"/>
  <c r="DK56" i="6"/>
  <c r="FF56" i="6" s="1"/>
  <c r="CD56" i="6"/>
  <c r="DY56" i="6" s="1"/>
  <c r="CM56" i="6"/>
  <c r="EH56" i="6" s="1"/>
  <c r="CV56" i="6"/>
  <c r="EQ56" i="6" s="1"/>
  <c r="DD56" i="6"/>
  <c r="EY56" i="6" s="1"/>
  <c r="DL56" i="6"/>
  <c r="FG56" i="6" s="1"/>
  <c r="CE56" i="6"/>
  <c r="DZ56" i="6" s="1"/>
  <c r="CN56" i="6"/>
  <c r="EI56" i="6" s="1"/>
  <c r="CW56" i="6"/>
  <c r="ER56" i="6" s="1"/>
  <c r="DE56" i="6"/>
  <c r="EZ56" i="6" s="1"/>
  <c r="DM56" i="6"/>
  <c r="FH56" i="6" s="1"/>
  <c r="CF56" i="6"/>
  <c r="EA56" i="6" s="1"/>
  <c r="CO56" i="6"/>
  <c r="EJ56" i="6" s="1"/>
  <c r="CX56" i="6"/>
  <c r="ES56" i="6" s="1"/>
  <c r="DF56" i="6"/>
  <c r="FA56" i="6" s="1"/>
  <c r="DN56" i="6"/>
  <c r="FI56" i="6" s="1"/>
  <c r="BX56" i="6"/>
  <c r="DS56" i="6" s="1"/>
  <c r="CG56" i="6"/>
  <c r="EB56" i="6" s="1"/>
  <c r="CQ56" i="6"/>
  <c r="EL56" i="6" s="1"/>
  <c r="CY56" i="6"/>
  <c r="ET56" i="6" s="1"/>
  <c r="DG56" i="6"/>
  <c r="FB56" i="6" s="1"/>
  <c r="DO56" i="6"/>
  <c r="FJ56" i="6" s="1"/>
  <c r="BY56" i="6"/>
  <c r="DT56" i="6" s="1"/>
  <c r="CI56" i="6"/>
  <c r="ED56" i="6" s="1"/>
  <c r="CR56" i="6"/>
  <c r="EM56" i="6" s="1"/>
  <c r="CZ56" i="6"/>
  <c r="EU56" i="6" s="1"/>
  <c r="DH56" i="6"/>
  <c r="FC56" i="6" s="1"/>
  <c r="DP56" i="6"/>
  <c r="FK56" i="6" s="1"/>
  <c r="CA56" i="6"/>
  <c r="DV56" i="6" s="1"/>
  <c r="CJ56" i="6"/>
  <c r="EE56" i="6" s="1"/>
  <c r="CS56" i="6"/>
  <c r="EN56" i="6" s="1"/>
  <c r="DA56" i="6"/>
  <c r="EV56" i="6" s="1"/>
  <c r="DI56" i="6"/>
  <c r="FD56" i="6" s="1"/>
  <c r="DQ56" i="6"/>
  <c r="FL56" i="6" s="1"/>
  <c r="CM4" i="6"/>
  <c r="EH4" i="6" s="1"/>
  <c r="CV4" i="6"/>
  <c r="EQ4" i="6" s="1"/>
  <c r="DL4" i="6"/>
  <c r="FG4" i="6" s="1"/>
  <c r="BZ38" i="6"/>
  <c r="DU38" i="6" s="1"/>
  <c r="CE38" i="6"/>
  <c r="DZ38" i="6" s="1"/>
  <c r="CN38" i="6"/>
  <c r="EI38" i="6" s="1"/>
  <c r="CW38" i="6"/>
  <c r="ER38" i="6" s="1"/>
  <c r="DE38" i="6"/>
  <c r="EZ38" i="6" s="1"/>
  <c r="DM38" i="6"/>
  <c r="FH38" i="6" s="1"/>
  <c r="CF38" i="6"/>
  <c r="EA38" i="6" s="1"/>
  <c r="CO38" i="6"/>
  <c r="EJ38" i="6" s="1"/>
  <c r="CX38" i="6"/>
  <c r="ES38" i="6" s="1"/>
  <c r="DF38" i="6"/>
  <c r="FA38" i="6" s="1"/>
  <c r="DN38" i="6"/>
  <c r="FI38" i="6" s="1"/>
  <c r="BX38" i="6"/>
  <c r="DS38" i="6" s="1"/>
  <c r="CG38" i="6"/>
  <c r="EB38" i="6" s="1"/>
  <c r="CQ38" i="6"/>
  <c r="EL38" i="6" s="1"/>
  <c r="CY38" i="6"/>
  <c r="ET38" i="6" s="1"/>
  <c r="DG38" i="6"/>
  <c r="FB38" i="6" s="1"/>
  <c r="DO38" i="6"/>
  <c r="FJ38" i="6" s="1"/>
  <c r="BY38" i="6"/>
  <c r="DT38" i="6" s="1"/>
  <c r="CI38" i="6"/>
  <c r="ED38" i="6" s="1"/>
  <c r="CR38" i="6"/>
  <c r="EM38" i="6" s="1"/>
  <c r="CZ38" i="6"/>
  <c r="EU38" i="6" s="1"/>
  <c r="DH38" i="6"/>
  <c r="FC38" i="6" s="1"/>
  <c r="DP38" i="6"/>
  <c r="FK38" i="6" s="1"/>
  <c r="CA38" i="6"/>
  <c r="DV38" i="6" s="1"/>
  <c r="CJ38" i="6"/>
  <c r="EE38" i="6" s="1"/>
  <c r="CS38" i="6"/>
  <c r="EN38" i="6" s="1"/>
  <c r="DA38" i="6"/>
  <c r="EV38" i="6" s="1"/>
  <c r="DI38" i="6"/>
  <c r="FD38" i="6" s="1"/>
  <c r="DQ38" i="6"/>
  <c r="FL38" i="6" s="1"/>
  <c r="CB38" i="6"/>
  <c r="DW38" i="6" s="1"/>
  <c r="CK38" i="6"/>
  <c r="EF38" i="6" s="1"/>
  <c r="CT38" i="6"/>
  <c r="EO38" i="6" s="1"/>
  <c r="DB38" i="6"/>
  <c r="EW38" i="6" s="1"/>
  <c r="DJ38" i="6"/>
  <c r="FE38" i="6" s="1"/>
  <c r="CC38" i="6"/>
  <c r="DX38" i="6" s="1"/>
  <c r="CL38" i="6"/>
  <c r="EG38" i="6" s="1"/>
  <c r="CU38" i="6"/>
  <c r="EP38" i="6" s="1"/>
  <c r="DC38" i="6"/>
  <c r="EX38" i="6" s="1"/>
  <c r="DK38" i="6"/>
  <c r="FF38" i="6" s="1"/>
  <c r="CD38" i="6"/>
  <c r="DY38" i="6" s="1"/>
  <c r="CM38" i="6"/>
  <c r="EH38" i="6" s="1"/>
  <c r="CV38" i="6"/>
  <c r="EQ38" i="6" s="1"/>
  <c r="DD38" i="6"/>
  <c r="EY38" i="6" s="1"/>
  <c r="DL38" i="6"/>
  <c r="FG38" i="6" s="1"/>
  <c r="CB25" i="6"/>
  <c r="DW25" i="6" s="1"/>
  <c r="CI25" i="6"/>
  <c r="ED25" i="6" s="1"/>
  <c r="CY25" i="6"/>
  <c r="ET25" i="6" s="1"/>
  <c r="DM25" i="6"/>
  <c r="FH25" i="6" s="1"/>
  <c r="CM25" i="6"/>
  <c r="EH25" i="6" s="1"/>
  <c r="DB25" i="6"/>
  <c r="EW25" i="6" s="1"/>
  <c r="DN25" i="6"/>
  <c r="FI25" i="6" s="1"/>
  <c r="BY25" i="6"/>
  <c r="DT25" i="6" s="1"/>
  <c r="CO25" i="6"/>
  <c r="EJ25" i="6" s="1"/>
  <c r="DC25" i="6"/>
  <c r="EX25" i="6" s="1"/>
  <c r="DO25" i="6"/>
  <c r="FJ25" i="6" s="1"/>
  <c r="BZ25" i="6"/>
  <c r="DU25" i="6" s="1"/>
  <c r="CP25" i="6"/>
  <c r="EK25" i="6" s="1"/>
  <c r="DE25" i="6"/>
  <c r="EZ25" i="6" s="1"/>
  <c r="CA25" i="6"/>
  <c r="DV25" i="6" s="1"/>
  <c r="CQ25" i="6"/>
  <c r="EL25" i="6" s="1"/>
  <c r="DF25" i="6"/>
  <c r="FA25" i="6" s="1"/>
  <c r="CE25" i="6"/>
  <c r="DZ25" i="6" s="1"/>
  <c r="CU25" i="6"/>
  <c r="EP25" i="6" s="1"/>
  <c r="DG25" i="6"/>
  <c r="FB25" i="6" s="1"/>
  <c r="CG25" i="6"/>
  <c r="EB25" i="6" s="1"/>
  <c r="CW25" i="6"/>
  <c r="ER25" i="6" s="1"/>
  <c r="DJ25" i="6"/>
  <c r="FE25" i="6" s="1"/>
  <c r="CH25" i="6"/>
  <c r="EC25" i="6" s="1"/>
  <c r="CX25" i="6"/>
  <c r="ES25" i="6" s="1"/>
  <c r="DK25" i="6"/>
  <c r="FF25" i="6" s="1"/>
  <c r="CA23" i="6"/>
  <c r="DV23" i="6" s="1"/>
  <c r="CL23" i="6"/>
  <c r="EG23" i="6" s="1"/>
  <c r="CW23" i="6"/>
  <c r="ER23" i="6" s="1"/>
  <c r="DG23" i="6"/>
  <c r="FB23" i="6" s="1"/>
  <c r="CC23" i="6"/>
  <c r="DX23" i="6" s="1"/>
  <c r="CM23" i="6"/>
  <c r="EH23" i="6" s="1"/>
  <c r="CX23" i="6"/>
  <c r="ES23" i="6" s="1"/>
  <c r="DI23" i="6"/>
  <c r="FD23" i="6" s="1"/>
  <c r="CD23" i="6"/>
  <c r="DY23" i="6" s="1"/>
  <c r="CO23" i="6"/>
  <c r="EJ23" i="6" s="1"/>
  <c r="CY23" i="6"/>
  <c r="ET23" i="6" s="1"/>
  <c r="DJ23" i="6"/>
  <c r="FE23" i="6" s="1"/>
  <c r="CE23" i="6"/>
  <c r="DZ23" i="6" s="1"/>
  <c r="CP23" i="6"/>
  <c r="EK23" i="6" s="1"/>
  <c r="DA23" i="6"/>
  <c r="EV23" i="6" s="1"/>
  <c r="DK23" i="6"/>
  <c r="FF23" i="6" s="1"/>
  <c r="CG23" i="6"/>
  <c r="EB23" i="6" s="1"/>
  <c r="CQ23" i="6"/>
  <c r="EL23" i="6" s="1"/>
  <c r="DB23" i="6"/>
  <c r="EW23" i="6" s="1"/>
  <c r="DM23" i="6"/>
  <c r="FH23" i="6" s="1"/>
  <c r="CH23" i="6"/>
  <c r="EC23" i="6" s="1"/>
  <c r="CS23" i="6"/>
  <c r="EN23" i="6" s="1"/>
  <c r="DC23" i="6"/>
  <c r="EX23" i="6" s="1"/>
  <c r="DN23" i="6"/>
  <c r="FI23" i="6" s="1"/>
  <c r="BY23" i="6"/>
  <c r="DT23" i="6" s="1"/>
  <c r="CI23" i="6"/>
  <c r="ED23" i="6" s="1"/>
  <c r="CT23" i="6"/>
  <c r="EO23" i="6" s="1"/>
  <c r="DE23" i="6"/>
  <c r="EZ23" i="6" s="1"/>
  <c r="DO23" i="6"/>
  <c r="FJ23" i="6" s="1"/>
  <c r="BZ23" i="6"/>
  <c r="DU23" i="6" s="1"/>
  <c r="CK23" i="6"/>
  <c r="EF23" i="6" s="1"/>
  <c r="CU23" i="6"/>
  <c r="EP23" i="6" s="1"/>
  <c r="DF23" i="6"/>
  <c r="FA23" i="6" s="1"/>
  <c r="DQ23" i="6"/>
  <c r="FL23" i="6" s="1"/>
  <c r="CD33" i="6"/>
  <c r="DY33" i="6" s="1"/>
  <c r="CM33" i="6"/>
  <c r="EH33" i="6" s="1"/>
  <c r="CU33" i="6"/>
  <c r="EP33" i="6" s="1"/>
  <c r="DC33" i="6"/>
  <c r="EX33" i="6" s="1"/>
  <c r="DK33" i="6"/>
  <c r="FF33" i="6" s="1"/>
  <c r="CE33" i="6"/>
  <c r="DZ33" i="6" s="1"/>
  <c r="CC3" i="6"/>
  <c r="DX3" i="6" s="1"/>
  <c r="CK3" i="6"/>
  <c r="EF3" i="6" s="1"/>
  <c r="CS3" i="6"/>
  <c r="EN3" i="6" s="1"/>
  <c r="DA3" i="6"/>
  <c r="EV3" i="6" s="1"/>
  <c r="DI3" i="6"/>
  <c r="FD3" i="6" s="1"/>
  <c r="DQ3" i="6"/>
  <c r="FL3" i="6" s="1"/>
  <c r="CD3" i="6"/>
  <c r="DY3" i="6" s="1"/>
  <c r="CL3" i="6"/>
  <c r="EG3" i="6" s="1"/>
  <c r="CT3" i="6"/>
  <c r="EO3" i="6" s="1"/>
  <c r="DB3" i="6"/>
  <c r="EW3" i="6" s="1"/>
  <c r="DJ3" i="6"/>
  <c r="FE3" i="6" s="1"/>
  <c r="CE3" i="6"/>
  <c r="DZ3" i="6" s="1"/>
  <c r="CM3" i="6"/>
  <c r="EH3" i="6" s="1"/>
  <c r="CU3" i="6"/>
  <c r="EP3" i="6" s="1"/>
  <c r="DC3" i="6"/>
  <c r="EX3" i="6" s="1"/>
  <c r="DK3" i="6"/>
  <c r="FF3" i="6" s="1"/>
  <c r="BX3" i="6"/>
  <c r="DS3" i="6" s="1"/>
  <c r="CF3" i="6"/>
  <c r="EA3" i="6" s="1"/>
  <c r="CN3" i="6"/>
  <c r="EI3" i="6" s="1"/>
  <c r="CV3" i="6"/>
  <c r="EQ3" i="6" s="1"/>
  <c r="DD3" i="6"/>
  <c r="EY3" i="6" s="1"/>
  <c r="DL3" i="6"/>
  <c r="FG3" i="6" s="1"/>
  <c r="BY3" i="6"/>
  <c r="DT3" i="6" s="1"/>
  <c r="CG3" i="6"/>
  <c r="EB3" i="6" s="1"/>
  <c r="CO3" i="6"/>
  <c r="EJ3" i="6" s="1"/>
  <c r="CW3" i="6"/>
  <c r="ER3" i="6" s="1"/>
  <c r="DE3" i="6"/>
  <c r="EZ3" i="6" s="1"/>
  <c r="DM3" i="6"/>
  <c r="FH3" i="6" s="1"/>
  <c r="BZ3" i="6"/>
  <c r="DU3" i="6" s="1"/>
  <c r="CH3" i="6"/>
  <c r="EC3" i="6" s="1"/>
  <c r="CP3" i="6"/>
  <c r="EK3" i="6" s="1"/>
  <c r="CX3" i="6"/>
  <c r="ES3" i="6" s="1"/>
  <c r="DF3" i="6"/>
  <c r="FA3" i="6" s="1"/>
  <c r="DN3" i="6"/>
  <c r="FI3" i="6" s="1"/>
  <c r="CA3" i="6"/>
  <c r="DV3" i="6" s="1"/>
  <c r="CI3" i="6"/>
  <c r="ED3" i="6" s="1"/>
  <c r="CQ3" i="6"/>
  <c r="EL3" i="6" s="1"/>
  <c r="CY3" i="6"/>
  <c r="ET3" i="6" s="1"/>
  <c r="DG3" i="6"/>
  <c r="FB3" i="6" s="1"/>
  <c r="DO3" i="6"/>
  <c r="FJ3" i="6" s="1"/>
  <c r="CB3" i="6"/>
  <c r="DW3" i="6" s="1"/>
  <c r="CJ3" i="6"/>
  <c r="EE3" i="6" s="1"/>
  <c r="CR3" i="6"/>
  <c r="EM3" i="6" s="1"/>
  <c r="CZ3" i="6"/>
  <c r="EU3" i="6" s="1"/>
  <c r="DH3" i="6"/>
  <c r="FC3" i="6" s="1"/>
  <c r="DP3" i="6"/>
  <c r="FK3" i="6" s="1"/>
  <c r="CE57" i="6"/>
  <c r="DZ57" i="6" s="1"/>
  <c r="DC57" i="6"/>
  <c r="EX57" i="6" s="1"/>
  <c r="CG57" i="6"/>
  <c r="EB57" i="6" s="1"/>
  <c r="DE57" i="6"/>
  <c r="EZ57" i="6" s="1"/>
  <c r="CI57" i="6"/>
  <c r="ED57" i="6" s="1"/>
  <c r="DK57" i="6"/>
  <c r="FF57" i="6" s="1"/>
  <c r="CO57" i="6"/>
  <c r="EJ57" i="6" s="1"/>
  <c r="DM57" i="6"/>
  <c r="FH57" i="6" s="1"/>
  <c r="CQ57" i="6"/>
  <c r="EL57" i="6" s="1"/>
  <c r="DO57" i="6"/>
  <c r="FJ57" i="6" s="1"/>
  <c r="CU57" i="6"/>
  <c r="EP57" i="6" s="1"/>
  <c r="BY57" i="6"/>
  <c r="DT57" i="6" s="1"/>
  <c r="CW57" i="6"/>
  <c r="ER57" i="6" s="1"/>
  <c r="CA57" i="6"/>
  <c r="DV57" i="6" s="1"/>
  <c r="CY57" i="6"/>
  <c r="ET57" i="6" s="1"/>
  <c r="DJ56" i="6"/>
  <c r="FE56" i="6" s="1"/>
  <c r="BX16" i="6"/>
  <c r="DS16" i="6" s="1"/>
  <c r="CH16" i="6"/>
  <c r="EC16" i="6" s="1"/>
  <c r="CS16" i="6"/>
  <c r="EN16" i="6" s="1"/>
  <c r="DC16" i="6"/>
  <c r="EX16" i="6" s="1"/>
  <c r="DL16" i="6"/>
  <c r="FG16" i="6" s="1"/>
  <c r="BY16" i="6"/>
  <c r="DT16" i="6" s="1"/>
  <c r="CJ16" i="6"/>
  <c r="EE16" i="6" s="1"/>
  <c r="CT16" i="6"/>
  <c r="EO16" i="6" s="1"/>
  <c r="DD16" i="6"/>
  <c r="EY16" i="6" s="1"/>
  <c r="DM16" i="6"/>
  <c r="FH16" i="6" s="1"/>
  <c r="BZ16" i="6"/>
  <c r="DU16" i="6" s="1"/>
  <c r="CK16" i="6"/>
  <c r="EF16" i="6" s="1"/>
  <c r="CU16" i="6"/>
  <c r="EP16" i="6" s="1"/>
  <c r="DE16" i="6"/>
  <c r="EZ16" i="6" s="1"/>
  <c r="DN16" i="6"/>
  <c r="FI16" i="6" s="1"/>
  <c r="CB16" i="6"/>
  <c r="DW16" i="6" s="1"/>
  <c r="CL16" i="6"/>
  <c r="EG16" i="6" s="1"/>
  <c r="CW16" i="6"/>
  <c r="ER16" i="6" s="1"/>
  <c r="DF16" i="6"/>
  <c r="FA16" i="6" s="1"/>
  <c r="DP16" i="6"/>
  <c r="FK16" i="6" s="1"/>
  <c r="CC16" i="6"/>
  <c r="DX16" i="6" s="1"/>
  <c r="CM16" i="6"/>
  <c r="EH16" i="6" s="1"/>
  <c r="CX16" i="6"/>
  <c r="ES16" i="6" s="1"/>
  <c r="DH16" i="6"/>
  <c r="FC16" i="6" s="1"/>
  <c r="DQ16" i="6"/>
  <c r="FL16" i="6" s="1"/>
  <c r="CD16" i="6"/>
  <c r="DY16" i="6" s="1"/>
  <c r="CO16" i="6"/>
  <c r="EJ16" i="6" s="1"/>
  <c r="CZ16" i="6"/>
  <c r="EU16" i="6" s="1"/>
  <c r="DI16" i="6"/>
  <c r="FD16" i="6" s="1"/>
  <c r="CE16" i="6"/>
  <c r="DZ16" i="6" s="1"/>
  <c r="CP16" i="6"/>
  <c r="EK16" i="6" s="1"/>
  <c r="DA16" i="6"/>
  <c r="EV16" i="6" s="1"/>
  <c r="DJ16" i="6"/>
  <c r="FE16" i="6" s="1"/>
  <c r="CG16" i="6"/>
  <c r="EB16" i="6" s="1"/>
  <c r="CR16" i="6"/>
  <c r="EM16" i="6" s="1"/>
  <c r="DB16" i="6"/>
  <c r="EW16" i="6" s="1"/>
  <c r="DK16" i="6"/>
  <c r="FF16" i="6" s="1"/>
  <c r="CC31" i="6"/>
  <c r="DX31" i="6" s="1"/>
  <c r="CK31" i="6"/>
  <c r="EF31" i="6" s="1"/>
  <c r="DF31" i="6"/>
  <c r="FA31" i="6" s="1"/>
  <c r="CM31" i="6"/>
  <c r="EH31" i="6" s="1"/>
  <c r="DN31" i="6"/>
  <c r="FI31" i="6" s="1"/>
  <c r="CN31" i="6"/>
  <c r="EI31" i="6" s="1"/>
  <c r="DQ31" i="6"/>
  <c r="FL31" i="6" s="1"/>
  <c r="CP31" i="6"/>
  <c r="EK31" i="6" s="1"/>
  <c r="CX31" i="6"/>
  <c r="ES31" i="6" s="1"/>
  <c r="DA31" i="6"/>
  <c r="EV31" i="6" s="1"/>
  <c r="BX31" i="6"/>
  <c r="DS31" i="6" s="1"/>
  <c r="DC31" i="6"/>
  <c r="EX31" i="6" s="1"/>
  <c r="CH31" i="6"/>
  <c r="EC31" i="6" s="1"/>
  <c r="DD31" i="6"/>
  <c r="EY31" i="6" s="1"/>
  <c r="CC67" i="6"/>
  <c r="DX67" i="6" s="1"/>
  <c r="CR67" i="6"/>
  <c r="EM67" i="6" s="1"/>
  <c r="DE67" i="6"/>
  <c r="EZ67" i="6" s="1"/>
  <c r="DQ67" i="6"/>
  <c r="FL67" i="6" s="1"/>
  <c r="CF67" i="6"/>
  <c r="EA67" i="6" s="1"/>
  <c r="CS67" i="6"/>
  <c r="EN67" i="6" s="1"/>
  <c r="DF67" i="6"/>
  <c r="FA67" i="6" s="1"/>
  <c r="CH67" i="6"/>
  <c r="EC67" i="6" s="1"/>
  <c r="CV67" i="6"/>
  <c r="EQ67" i="6" s="1"/>
  <c r="DH67" i="6"/>
  <c r="FC67" i="6" s="1"/>
  <c r="CI67" i="6"/>
  <c r="ED67" i="6" s="1"/>
  <c r="CW67" i="6"/>
  <c r="ER67" i="6" s="1"/>
  <c r="DI67" i="6"/>
  <c r="FD67" i="6" s="1"/>
  <c r="CJ67" i="6"/>
  <c r="EE67" i="6" s="1"/>
  <c r="CX67" i="6"/>
  <c r="ES67" i="6" s="1"/>
  <c r="DJ67" i="6"/>
  <c r="FE67" i="6" s="1"/>
  <c r="BY67" i="6"/>
  <c r="DT67" i="6" s="1"/>
  <c r="CM67" i="6"/>
  <c r="EH67" i="6" s="1"/>
  <c r="CZ67" i="6"/>
  <c r="EU67" i="6" s="1"/>
  <c r="DL67" i="6"/>
  <c r="FG67" i="6" s="1"/>
  <c r="BZ67" i="6"/>
  <c r="DU67" i="6" s="1"/>
  <c r="CN67" i="6"/>
  <c r="EI67" i="6" s="1"/>
  <c r="DA67" i="6"/>
  <c r="EV67" i="6" s="1"/>
  <c r="DN67" i="6"/>
  <c r="FI67" i="6" s="1"/>
  <c r="CA67" i="6"/>
  <c r="DV67" i="6" s="1"/>
  <c r="CO67" i="6"/>
  <c r="EJ67" i="6" s="1"/>
  <c r="DD67" i="6"/>
  <c r="EY67" i="6" s="1"/>
  <c r="DP67" i="6"/>
  <c r="FK67" i="6" s="1"/>
  <c r="CE45" i="6"/>
  <c r="DZ45" i="6" s="1"/>
  <c r="CM45" i="6"/>
  <c r="EH45" i="6" s="1"/>
  <c r="CU45" i="6"/>
  <c r="EP45" i="6" s="1"/>
  <c r="DC45" i="6"/>
  <c r="EX45" i="6" s="1"/>
  <c r="DK45" i="6"/>
  <c r="FF45" i="6" s="1"/>
  <c r="BX45" i="6"/>
  <c r="DS45" i="6" s="1"/>
  <c r="CF45" i="6"/>
  <c r="EA45" i="6" s="1"/>
  <c r="CN45" i="6"/>
  <c r="EI45" i="6" s="1"/>
  <c r="CV45" i="6"/>
  <c r="EQ45" i="6" s="1"/>
  <c r="DD45" i="6"/>
  <c r="EY45" i="6" s="1"/>
  <c r="DL45" i="6"/>
  <c r="FG45" i="6" s="1"/>
  <c r="BY45" i="6"/>
  <c r="DT45" i="6" s="1"/>
  <c r="CG45" i="6"/>
  <c r="EB45" i="6" s="1"/>
  <c r="CO45" i="6"/>
  <c r="EJ45" i="6" s="1"/>
  <c r="CW45" i="6"/>
  <c r="ER45" i="6" s="1"/>
  <c r="DE45" i="6"/>
  <c r="EZ45" i="6" s="1"/>
  <c r="DM45" i="6"/>
  <c r="FH45" i="6" s="1"/>
  <c r="BZ45" i="6"/>
  <c r="DU45" i="6" s="1"/>
  <c r="CH45" i="6"/>
  <c r="EC45" i="6" s="1"/>
  <c r="CP45" i="6"/>
  <c r="EK45" i="6" s="1"/>
  <c r="CX45" i="6"/>
  <c r="ES45" i="6" s="1"/>
  <c r="DF45" i="6"/>
  <c r="FA45" i="6" s="1"/>
  <c r="DN45" i="6"/>
  <c r="FI45" i="6" s="1"/>
  <c r="CA45" i="6"/>
  <c r="DV45" i="6" s="1"/>
  <c r="CI45" i="6"/>
  <c r="ED45" i="6" s="1"/>
  <c r="CQ45" i="6"/>
  <c r="EL45" i="6" s="1"/>
  <c r="CY45" i="6"/>
  <c r="ET45" i="6" s="1"/>
  <c r="DG45" i="6"/>
  <c r="FB45" i="6" s="1"/>
  <c r="DO45" i="6"/>
  <c r="FJ45" i="6" s="1"/>
  <c r="CB45" i="6"/>
  <c r="DW45" i="6" s="1"/>
  <c r="CJ45" i="6"/>
  <c r="EE45" i="6" s="1"/>
  <c r="CR45" i="6"/>
  <c r="EM45" i="6" s="1"/>
  <c r="CZ45" i="6"/>
  <c r="EU45" i="6" s="1"/>
  <c r="DH45" i="6"/>
  <c r="FC45" i="6" s="1"/>
  <c r="DP45" i="6"/>
  <c r="FK45" i="6" s="1"/>
  <c r="CC45" i="6"/>
  <c r="DX45" i="6" s="1"/>
  <c r="CK45" i="6"/>
  <c r="EF45" i="6" s="1"/>
  <c r="CS45" i="6"/>
  <c r="EN45" i="6" s="1"/>
  <c r="DA45" i="6"/>
  <c r="EV45" i="6" s="1"/>
  <c r="DI45" i="6"/>
  <c r="FD45" i="6" s="1"/>
  <c r="DQ45" i="6"/>
  <c r="FL45" i="6" s="1"/>
  <c r="CD45" i="6"/>
  <c r="DY45" i="6" s="1"/>
  <c r="CL45" i="6"/>
  <c r="EG45" i="6" s="1"/>
  <c r="CT45" i="6"/>
  <c r="EO45" i="6" s="1"/>
  <c r="DB45" i="6"/>
  <c r="EW45" i="6" s="1"/>
  <c r="DJ45" i="6"/>
  <c r="FE45" i="6" s="1"/>
  <c r="DB56" i="6"/>
  <c r="EW56" i="6" s="1"/>
  <c r="DL104" i="6"/>
  <c r="FG104" i="6" s="1"/>
  <c r="DD104" i="6"/>
  <c r="EY104" i="6" s="1"/>
  <c r="CV104" i="6"/>
  <c r="EQ104" i="6" s="1"/>
  <c r="CN104" i="6"/>
  <c r="EI104" i="6" s="1"/>
  <c r="CF104" i="6"/>
  <c r="EA104" i="6" s="1"/>
  <c r="BX104" i="6"/>
  <c r="DS104" i="6" s="1"/>
  <c r="DJ39" i="6"/>
  <c r="FE39" i="6" s="1"/>
  <c r="DB39" i="6"/>
  <c r="EW39" i="6" s="1"/>
  <c r="CT39" i="6"/>
  <c r="EO39" i="6" s="1"/>
  <c r="CL39" i="6"/>
  <c r="EG39" i="6" s="1"/>
  <c r="CD39" i="6"/>
  <c r="DY39" i="6" s="1"/>
  <c r="DQ90" i="6"/>
  <c r="FL90" i="6" s="1"/>
  <c r="DI90" i="6"/>
  <c r="FD90" i="6" s="1"/>
  <c r="DA90" i="6"/>
  <c r="EV90" i="6" s="1"/>
  <c r="CS90" i="6"/>
  <c r="EN90" i="6" s="1"/>
  <c r="CK90" i="6"/>
  <c r="EF90" i="6" s="1"/>
  <c r="CC90" i="6"/>
  <c r="DX90" i="6" s="1"/>
  <c r="DP100" i="6"/>
  <c r="FK100" i="6" s="1"/>
  <c r="DH100" i="6"/>
  <c r="FC100" i="6" s="1"/>
  <c r="CY100" i="6"/>
  <c r="ET100" i="6" s="1"/>
  <c r="CN100" i="6"/>
  <c r="EI100" i="6" s="1"/>
  <c r="CD100" i="6"/>
  <c r="DY100" i="6" s="1"/>
  <c r="DI52" i="6"/>
  <c r="FD52" i="6" s="1"/>
  <c r="CX52" i="6"/>
  <c r="ES52" i="6" s="1"/>
  <c r="CM52" i="6"/>
  <c r="EH52" i="6" s="1"/>
  <c r="CM107" i="6"/>
  <c r="EH107" i="6" s="1"/>
  <c r="DQ39" i="6"/>
  <c r="FL39" i="6" s="1"/>
  <c r="DI39" i="6"/>
  <c r="FD39" i="6" s="1"/>
  <c r="DA39" i="6"/>
  <c r="EV39" i="6" s="1"/>
  <c r="CS39" i="6"/>
  <c r="EN39" i="6" s="1"/>
  <c r="CK39" i="6"/>
  <c r="EF39" i="6" s="1"/>
  <c r="CC39" i="6"/>
  <c r="DX39" i="6" s="1"/>
  <c r="DP90" i="6"/>
  <c r="FK90" i="6" s="1"/>
  <c r="DH90" i="6"/>
  <c r="FC90" i="6" s="1"/>
  <c r="CZ90" i="6"/>
  <c r="EU90" i="6" s="1"/>
  <c r="CR90" i="6"/>
  <c r="EM90" i="6" s="1"/>
  <c r="CJ90" i="6"/>
  <c r="EE90" i="6" s="1"/>
  <c r="CB90" i="6"/>
  <c r="DW90" i="6" s="1"/>
  <c r="DO100" i="6"/>
  <c r="FJ100" i="6" s="1"/>
  <c r="DG100" i="6"/>
  <c r="FB100" i="6" s="1"/>
  <c r="CX100" i="6"/>
  <c r="ES100" i="6" s="1"/>
  <c r="CM100" i="6"/>
  <c r="EH100" i="6" s="1"/>
  <c r="CC100" i="6"/>
  <c r="DX100" i="6" s="1"/>
  <c r="DL107" i="6"/>
  <c r="FG107" i="6" s="1"/>
  <c r="CI107" i="6"/>
  <c r="ED107" i="6" s="1"/>
  <c r="DP39" i="6"/>
  <c r="FK39" i="6" s="1"/>
  <c r="DH39" i="6"/>
  <c r="FC39" i="6" s="1"/>
  <c r="CZ39" i="6"/>
  <c r="EU39" i="6" s="1"/>
  <c r="CR39" i="6"/>
  <c r="EM39" i="6" s="1"/>
  <c r="CJ39" i="6"/>
  <c r="EE39" i="6" s="1"/>
  <c r="CB39" i="6"/>
  <c r="DW39" i="6" s="1"/>
  <c r="DN100" i="6"/>
  <c r="FI100" i="6" s="1"/>
  <c r="DF100" i="6"/>
  <c r="FA100" i="6" s="1"/>
  <c r="CV100" i="6"/>
  <c r="EQ100" i="6" s="1"/>
  <c r="CL100" i="6"/>
  <c r="EG100" i="6" s="1"/>
  <c r="CA100" i="6"/>
  <c r="DV100" i="6" s="1"/>
  <c r="DK107" i="6"/>
  <c r="FF107" i="6" s="1"/>
  <c r="CE39" i="6"/>
  <c r="DZ39" i="6" s="1"/>
  <c r="DO39" i="6"/>
  <c r="FJ39" i="6" s="1"/>
  <c r="DG39" i="6"/>
  <c r="FB39" i="6" s="1"/>
  <c r="CQ39" i="6"/>
  <c r="EL39" i="6" s="1"/>
  <c r="CA39" i="6"/>
  <c r="DV39" i="6" s="1"/>
  <c r="CC107" i="6"/>
  <c r="DX107" i="6" s="1"/>
  <c r="CK107" i="6"/>
  <c r="EF107" i="6" s="1"/>
  <c r="CS107" i="6"/>
  <c r="EN107" i="6" s="1"/>
  <c r="DA107" i="6"/>
  <c r="EV107" i="6" s="1"/>
  <c r="DI107" i="6"/>
  <c r="FD107" i="6" s="1"/>
  <c r="DQ107" i="6"/>
  <c r="FL107" i="6" s="1"/>
  <c r="BX107" i="6"/>
  <c r="DS107" i="6" s="1"/>
  <c r="CG107" i="6"/>
  <c r="EB107" i="6" s="1"/>
  <c r="CP107" i="6"/>
  <c r="EK107" i="6" s="1"/>
  <c r="CY107" i="6"/>
  <c r="ET107" i="6" s="1"/>
  <c r="DH107" i="6"/>
  <c r="FC107" i="6" s="1"/>
  <c r="CB107" i="6"/>
  <c r="DW107" i="6" s="1"/>
  <c r="CL107" i="6"/>
  <c r="EG107" i="6" s="1"/>
  <c r="CU107" i="6"/>
  <c r="EP107" i="6" s="1"/>
  <c r="DD107" i="6"/>
  <c r="EY107" i="6" s="1"/>
  <c r="DM107" i="6"/>
  <c r="FH107" i="6" s="1"/>
  <c r="BY107" i="6"/>
  <c r="DT107" i="6" s="1"/>
  <c r="CJ107" i="6"/>
  <c r="EE107" i="6" s="1"/>
  <c r="CW107" i="6"/>
  <c r="ER107" i="6" s="1"/>
  <c r="DJ107" i="6"/>
  <c r="FE107" i="6" s="1"/>
  <c r="BZ107" i="6"/>
  <c r="DU107" i="6" s="1"/>
  <c r="CD107" i="6"/>
  <c r="DY107" i="6" s="1"/>
  <c r="CO107" i="6"/>
  <c r="EJ107" i="6" s="1"/>
  <c r="DB107" i="6"/>
  <c r="EW107" i="6" s="1"/>
  <c r="DN107" i="6"/>
  <c r="FI107" i="6" s="1"/>
  <c r="CE107" i="6"/>
  <c r="DZ107" i="6" s="1"/>
  <c r="CQ107" i="6"/>
  <c r="EL107" i="6" s="1"/>
  <c r="DC107" i="6"/>
  <c r="EX107" i="6" s="1"/>
  <c r="DO107" i="6"/>
  <c r="FJ107" i="6" s="1"/>
  <c r="CF107" i="6"/>
  <c r="EA107" i="6" s="1"/>
  <c r="CR107" i="6"/>
  <c r="EM107" i="6" s="1"/>
  <c r="DE107" i="6"/>
  <c r="EZ107" i="6" s="1"/>
  <c r="DP107" i="6"/>
  <c r="FK107" i="6" s="1"/>
  <c r="CH107" i="6"/>
  <c r="EC107" i="6" s="1"/>
  <c r="CT107" i="6"/>
  <c r="EO107" i="6" s="1"/>
  <c r="DF107" i="6"/>
  <c r="FA107" i="6" s="1"/>
  <c r="CY39" i="6"/>
  <c r="ET39" i="6" s="1"/>
  <c r="CI39" i="6"/>
  <c r="ED39" i="6" s="1"/>
  <c r="DP104" i="6"/>
  <c r="FK104" i="6" s="1"/>
  <c r="DH104" i="6"/>
  <c r="FC104" i="6" s="1"/>
  <c r="CZ104" i="6"/>
  <c r="EU104" i="6" s="1"/>
  <c r="CR104" i="6"/>
  <c r="EM104" i="6" s="1"/>
  <c r="CJ104" i="6"/>
  <c r="EE104" i="6" s="1"/>
  <c r="DN39" i="6"/>
  <c r="FI39" i="6" s="1"/>
  <c r="DF39" i="6"/>
  <c r="FA39" i="6" s="1"/>
  <c r="CX39" i="6"/>
  <c r="ES39" i="6" s="1"/>
  <c r="CP39" i="6"/>
  <c r="EK39" i="6" s="1"/>
  <c r="CH39" i="6"/>
  <c r="EC39" i="6" s="1"/>
  <c r="BZ39" i="6"/>
  <c r="DU39" i="6" s="1"/>
  <c r="DM90" i="6"/>
  <c r="FH90" i="6" s="1"/>
  <c r="DE90" i="6"/>
  <c r="EZ90" i="6" s="1"/>
  <c r="CW90" i="6"/>
  <c r="ER90" i="6" s="1"/>
  <c r="CO90" i="6"/>
  <c r="EJ90" i="6" s="1"/>
  <c r="CG90" i="6"/>
  <c r="EB90" i="6" s="1"/>
  <c r="DL100" i="6"/>
  <c r="FG100" i="6" s="1"/>
  <c r="DD100" i="6"/>
  <c r="EY100" i="6" s="1"/>
  <c r="CT100" i="6"/>
  <c r="EO100" i="6" s="1"/>
  <c r="CI100" i="6"/>
  <c r="ED100" i="6" s="1"/>
  <c r="BX52" i="6"/>
  <c r="DS52" i="6" s="1"/>
  <c r="CF52" i="6"/>
  <c r="EA52" i="6" s="1"/>
  <c r="CN52" i="6"/>
  <c r="EI52" i="6" s="1"/>
  <c r="CV52" i="6"/>
  <c r="EQ52" i="6" s="1"/>
  <c r="DD52" i="6"/>
  <c r="EY52" i="6" s="1"/>
  <c r="DL52" i="6"/>
  <c r="FG52" i="6" s="1"/>
  <c r="CA52" i="6"/>
  <c r="DV52" i="6" s="1"/>
  <c r="CI52" i="6"/>
  <c r="ED52" i="6" s="1"/>
  <c r="CQ52" i="6"/>
  <c r="EL52" i="6" s="1"/>
  <c r="CY52" i="6"/>
  <c r="ET52" i="6" s="1"/>
  <c r="DG52" i="6"/>
  <c r="FB52" i="6" s="1"/>
  <c r="DO52" i="6"/>
  <c r="FJ52" i="6" s="1"/>
  <c r="CZ107" i="6"/>
  <c r="EU107" i="6" s="1"/>
  <c r="CB4" i="6"/>
  <c r="DW4" i="6" s="1"/>
  <c r="CJ4" i="6"/>
  <c r="EE4" i="6" s="1"/>
  <c r="CR4" i="6"/>
  <c r="EM4" i="6" s="1"/>
  <c r="CZ4" i="6"/>
  <c r="EU4" i="6" s="1"/>
  <c r="DH4" i="6"/>
  <c r="FC4" i="6" s="1"/>
  <c r="DP4" i="6"/>
  <c r="FK4" i="6" s="1"/>
  <c r="CD4" i="6"/>
  <c r="DY4" i="6" s="1"/>
  <c r="CL4" i="6"/>
  <c r="EG4" i="6" s="1"/>
  <c r="CT4" i="6"/>
  <c r="EO4" i="6" s="1"/>
  <c r="DB4" i="6"/>
  <c r="EW4" i="6" s="1"/>
  <c r="DJ4" i="6"/>
  <c r="FE4" i="6" s="1"/>
  <c r="BZ4" i="6"/>
  <c r="DU4" i="6" s="1"/>
  <c r="CH4" i="6"/>
  <c r="EC4" i="6" s="1"/>
  <c r="CP4" i="6"/>
  <c r="EK4" i="6" s="1"/>
  <c r="CX4" i="6"/>
  <c r="ES4" i="6" s="1"/>
  <c r="DF4" i="6"/>
  <c r="FA4" i="6" s="1"/>
  <c r="DN4" i="6"/>
  <c r="FI4" i="6" s="1"/>
  <c r="BX4" i="6"/>
  <c r="DS4" i="6" s="1"/>
  <c r="CK4" i="6"/>
  <c r="EF4" i="6" s="1"/>
  <c r="CW4" i="6"/>
  <c r="ER4" i="6" s="1"/>
  <c r="DK4" i="6"/>
  <c r="FF4" i="6" s="1"/>
  <c r="CA4" i="6"/>
  <c r="DV4" i="6" s="1"/>
  <c r="CN4" i="6"/>
  <c r="EI4" i="6" s="1"/>
  <c r="DA4" i="6"/>
  <c r="EV4" i="6" s="1"/>
  <c r="DM4" i="6"/>
  <c r="FH4" i="6" s="1"/>
  <c r="CC4" i="6"/>
  <c r="DX4" i="6" s="1"/>
  <c r="CO4" i="6"/>
  <c r="EJ4" i="6" s="1"/>
  <c r="DC4" i="6"/>
  <c r="EX4" i="6" s="1"/>
  <c r="DO4" i="6"/>
  <c r="FJ4" i="6" s="1"/>
  <c r="CE4" i="6"/>
  <c r="DZ4" i="6" s="1"/>
  <c r="CQ4" i="6"/>
  <c r="EL4" i="6" s="1"/>
  <c r="DD4" i="6"/>
  <c r="EY4" i="6" s="1"/>
  <c r="DQ4" i="6"/>
  <c r="FL4" i="6" s="1"/>
  <c r="CS4" i="6"/>
  <c r="EN4" i="6" s="1"/>
  <c r="CU4" i="6"/>
  <c r="EP4" i="6" s="1"/>
  <c r="BY4" i="6"/>
  <c r="DT4" i="6" s="1"/>
  <c r="CY4" i="6"/>
  <c r="ET4" i="6" s="1"/>
  <c r="CF4" i="6"/>
  <c r="EA4" i="6" s="1"/>
  <c r="DE4" i="6"/>
  <c r="EZ4" i="6" s="1"/>
  <c r="CG4" i="6"/>
  <c r="EB4" i="6" s="1"/>
  <c r="DG4" i="6"/>
  <c r="FB4" i="6" s="1"/>
  <c r="CI4" i="6"/>
  <c r="ED4" i="6" s="1"/>
  <c r="DI4" i="6"/>
  <c r="FD4" i="6" s="1"/>
  <c r="DM39" i="6"/>
  <c r="FH39" i="6" s="1"/>
  <c r="DE39" i="6"/>
  <c r="EZ39" i="6" s="1"/>
  <c r="CW39" i="6"/>
  <c r="ER39" i="6" s="1"/>
  <c r="CO39" i="6"/>
  <c r="EJ39" i="6" s="1"/>
  <c r="BY39" i="6"/>
  <c r="DT39" i="6" s="1"/>
  <c r="BY100" i="6"/>
  <c r="DT100" i="6" s="1"/>
  <c r="CG100" i="6"/>
  <c r="EB100" i="6" s="1"/>
  <c r="CO100" i="6"/>
  <c r="EJ100" i="6" s="1"/>
  <c r="CW100" i="6"/>
  <c r="ER100" i="6" s="1"/>
  <c r="CB100" i="6"/>
  <c r="DW100" i="6" s="1"/>
  <c r="CJ100" i="6"/>
  <c r="EE100" i="6" s="1"/>
  <c r="CR100" i="6"/>
  <c r="EM100" i="6" s="1"/>
  <c r="CZ100" i="6"/>
  <c r="EU100" i="6" s="1"/>
  <c r="CX107" i="6"/>
  <c r="ES107" i="6" s="1"/>
  <c r="CG39" i="6"/>
  <c r="EB39" i="6" s="1"/>
  <c r="DL39" i="6"/>
  <c r="FG39" i="6" s="1"/>
  <c r="DD39" i="6"/>
  <c r="EY39" i="6" s="1"/>
  <c r="CV39" i="6"/>
  <c r="EQ39" i="6" s="1"/>
  <c r="CN39" i="6"/>
  <c r="EI39" i="6" s="1"/>
  <c r="CF39" i="6"/>
  <c r="EA39" i="6" s="1"/>
  <c r="DJ100" i="6"/>
  <c r="FE100" i="6" s="1"/>
  <c r="DB100" i="6"/>
  <c r="EW100" i="6" s="1"/>
  <c r="CQ100" i="6"/>
  <c r="EL100" i="6" s="1"/>
  <c r="CF100" i="6"/>
  <c r="EA100" i="6" s="1"/>
  <c r="CV107" i="6"/>
  <c r="EQ107" i="6" s="1"/>
  <c r="CP56" i="6"/>
  <c r="EK56" i="6" s="1"/>
  <c r="CH56" i="6"/>
  <c r="EC56" i="6" s="1"/>
  <c r="DL22" i="6"/>
  <c r="FG22" i="6" s="1"/>
  <c r="DD22" i="6"/>
  <c r="EY22" i="6" s="1"/>
  <c r="CV22" i="6"/>
  <c r="EQ22" i="6" s="1"/>
  <c r="CN22" i="6"/>
  <c r="EI22" i="6" s="1"/>
  <c r="CF22" i="6"/>
  <c r="EA22" i="6" s="1"/>
  <c r="BX22" i="6"/>
  <c r="DS22" i="6" s="1"/>
  <c r="CD67" i="6"/>
  <c r="DY67" i="6" s="1"/>
  <c r="CL67" i="6"/>
  <c r="EG67" i="6" s="1"/>
  <c r="CT67" i="6"/>
  <c r="EO67" i="6" s="1"/>
  <c r="CB67" i="6"/>
  <c r="DW67" i="6" s="1"/>
  <c r="CK67" i="6"/>
  <c r="EF67" i="6" s="1"/>
  <c r="CU67" i="6"/>
  <c r="EP67" i="6" s="1"/>
  <c r="DC67" i="6"/>
  <c r="EX67" i="6" s="1"/>
  <c r="DK67" i="6"/>
  <c r="FF67" i="6" s="1"/>
  <c r="BX67" i="6"/>
  <c r="DS67" i="6" s="1"/>
  <c r="CG67" i="6"/>
  <c r="EB67" i="6" s="1"/>
  <c r="CP67" i="6"/>
  <c r="EK67" i="6" s="1"/>
  <c r="CY67" i="6"/>
  <c r="ET67" i="6" s="1"/>
  <c r="DG67" i="6"/>
  <c r="FB67" i="6" s="1"/>
  <c r="DO67" i="6"/>
  <c r="FJ67" i="6" s="1"/>
  <c r="DI108" i="6"/>
  <c r="FD108" i="6" s="1"/>
  <c r="CQ108" i="6"/>
  <c r="EL108" i="6" s="1"/>
  <c r="CC106" i="6"/>
  <c r="DX106" i="6" s="1"/>
  <c r="CK106" i="6"/>
  <c r="EF106" i="6" s="1"/>
  <c r="CS106" i="6"/>
  <c r="EN106" i="6" s="1"/>
  <c r="DA106" i="6"/>
  <c r="EV106" i="6" s="1"/>
  <c r="DI106" i="6"/>
  <c r="FD106" i="6" s="1"/>
  <c r="DQ106" i="6"/>
  <c r="FL106" i="6" s="1"/>
  <c r="CA106" i="6"/>
  <c r="DV106" i="6" s="1"/>
  <c r="CI106" i="6"/>
  <c r="ED106" i="6" s="1"/>
  <c r="CQ106" i="6"/>
  <c r="EL106" i="6" s="1"/>
  <c r="CY106" i="6"/>
  <c r="ET106" i="6" s="1"/>
  <c r="DG106" i="6"/>
  <c r="FB106" i="6" s="1"/>
  <c r="DO106" i="6"/>
  <c r="FJ106" i="6" s="1"/>
  <c r="CF106" i="6"/>
  <c r="EA106" i="6" s="1"/>
  <c r="CP106" i="6"/>
  <c r="EK106" i="6" s="1"/>
  <c r="DB106" i="6"/>
  <c r="EW106" i="6" s="1"/>
  <c r="DL106" i="6"/>
  <c r="FG106" i="6" s="1"/>
  <c r="BY106" i="6"/>
  <c r="DT106" i="6" s="1"/>
  <c r="CJ106" i="6"/>
  <c r="EE106" i="6" s="1"/>
  <c r="CU106" i="6"/>
  <c r="EP106" i="6" s="1"/>
  <c r="DE106" i="6"/>
  <c r="EZ106" i="6" s="1"/>
  <c r="DP106" i="6"/>
  <c r="FK106" i="6" s="1"/>
  <c r="BZ106" i="6"/>
  <c r="DU106" i="6" s="1"/>
  <c r="CL106" i="6"/>
  <c r="EG106" i="6" s="1"/>
  <c r="CV106" i="6"/>
  <c r="EQ106" i="6" s="1"/>
  <c r="DF106" i="6"/>
  <c r="FA106" i="6" s="1"/>
  <c r="CD108" i="6"/>
  <c r="DY108" i="6" s="1"/>
  <c r="CL108" i="6"/>
  <c r="EG108" i="6" s="1"/>
  <c r="CT108" i="6"/>
  <c r="EO108" i="6" s="1"/>
  <c r="DB108" i="6"/>
  <c r="EW108" i="6" s="1"/>
  <c r="DJ108" i="6"/>
  <c r="FE108" i="6" s="1"/>
  <c r="CB108" i="6"/>
  <c r="DW108" i="6" s="1"/>
  <c r="CJ108" i="6"/>
  <c r="EE108" i="6" s="1"/>
  <c r="CR108" i="6"/>
  <c r="EM108" i="6" s="1"/>
  <c r="CZ108" i="6"/>
  <c r="EU108" i="6" s="1"/>
  <c r="DH108" i="6"/>
  <c r="FC108" i="6" s="1"/>
  <c r="DP108" i="6"/>
  <c r="FK108" i="6" s="1"/>
  <c r="CF108" i="6"/>
  <c r="EA108" i="6" s="1"/>
  <c r="CP108" i="6"/>
  <c r="EK108" i="6" s="1"/>
  <c r="DA108" i="6"/>
  <c r="EV108" i="6" s="1"/>
  <c r="DL108" i="6"/>
  <c r="FG108" i="6" s="1"/>
  <c r="BY108" i="6"/>
  <c r="DT108" i="6" s="1"/>
  <c r="CI108" i="6"/>
  <c r="ED108" i="6" s="1"/>
  <c r="CU108" i="6"/>
  <c r="EP108" i="6" s="1"/>
  <c r="DE108" i="6"/>
  <c r="EZ108" i="6" s="1"/>
  <c r="DO108" i="6"/>
  <c r="FJ108" i="6" s="1"/>
  <c r="BZ108" i="6"/>
  <c r="DU108" i="6" s="1"/>
  <c r="CK108" i="6"/>
  <c r="EF108" i="6" s="1"/>
  <c r="CV108" i="6"/>
  <c r="EQ108" i="6" s="1"/>
  <c r="DF108" i="6"/>
  <c r="FA108" i="6" s="1"/>
  <c r="DQ108" i="6"/>
  <c r="FL108" i="6" s="1"/>
  <c r="DQ22" i="6"/>
  <c r="FL22" i="6" s="1"/>
  <c r="DI22" i="6"/>
  <c r="FD22" i="6" s="1"/>
  <c r="DA22" i="6"/>
  <c r="EV22" i="6" s="1"/>
  <c r="CS22" i="6"/>
  <c r="EN22" i="6" s="1"/>
  <c r="CK22" i="6"/>
  <c r="EF22" i="6" s="1"/>
  <c r="CC22" i="6"/>
  <c r="DX22" i="6" s="1"/>
  <c r="BY17" i="6"/>
  <c r="DT17" i="6" s="1"/>
  <c r="CG17" i="6"/>
  <c r="EB17" i="6" s="1"/>
  <c r="CO17" i="6"/>
  <c r="EJ17" i="6" s="1"/>
  <c r="CW17" i="6"/>
  <c r="ER17" i="6" s="1"/>
  <c r="DE17" i="6"/>
  <c r="EZ17" i="6" s="1"/>
  <c r="DM17" i="6"/>
  <c r="FH17" i="6" s="1"/>
  <c r="CC17" i="6"/>
  <c r="DX17" i="6" s="1"/>
  <c r="CK17" i="6"/>
  <c r="EF17" i="6" s="1"/>
  <c r="CS17" i="6"/>
  <c r="EN17" i="6" s="1"/>
  <c r="DA17" i="6"/>
  <c r="EV17" i="6" s="1"/>
  <c r="DI17" i="6"/>
  <c r="FD17" i="6" s="1"/>
  <c r="DQ17" i="6"/>
  <c r="FL17" i="6" s="1"/>
  <c r="BX23" i="6"/>
  <c r="DS23" i="6" s="1"/>
  <c r="CF23" i="6"/>
  <c r="EA23" i="6" s="1"/>
  <c r="CN23" i="6"/>
  <c r="EI23" i="6" s="1"/>
  <c r="CV23" i="6"/>
  <c r="EQ23" i="6" s="1"/>
  <c r="DD23" i="6"/>
  <c r="EY23" i="6" s="1"/>
  <c r="DL23" i="6"/>
  <c r="FG23" i="6" s="1"/>
  <c r="CB23" i="6"/>
  <c r="DW23" i="6" s="1"/>
  <c r="CJ23" i="6"/>
  <c r="EE23" i="6" s="1"/>
  <c r="CR23" i="6"/>
  <c r="EM23" i="6" s="1"/>
  <c r="CZ23" i="6"/>
  <c r="EU23" i="6" s="1"/>
  <c r="DH23" i="6"/>
  <c r="FC23" i="6" s="1"/>
  <c r="DP23" i="6"/>
  <c r="FK23" i="6" s="1"/>
  <c r="DM67" i="6"/>
  <c r="FH67" i="6" s="1"/>
  <c r="DB67" i="6"/>
  <c r="EW67" i="6" s="1"/>
  <c r="CQ67" i="6"/>
  <c r="EL67" i="6" s="1"/>
  <c r="CE67" i="6"/>
  <c r="DZ67" i="6" s="1"/>
  <c r="DC108" i="6"/>
  <c r="EX108" i="6" s="1"/>
  <c r="CM108" i="6"/>
  <c r="EH108" i="6" s="1"/>
  <c r="CX106" i="6"/>
  <c r="ES106" i="6" s="1"/>
  <c r="CG106" i="6"/>
  <c r="EB106" i="6" s="1"/>
  <c r="CP22" i="6"/>
  <c r="EK22" i="6" s="1"/>
  <c r="CH22" i="6"/>
  <c r="EC22" i="6" s="1"/>
  <c r="BZ19" i="6"/>
  <c r="DU19" i="6" s="1"/>
  <c r="CH19" i="6"/>
  <c r="EC19" i="6" s="1"/>
  <c r="CP19" i="6"/>
  <c r="EK19" i="6" s="1"/>
  <c r="CX19" i="6"/>
  <c r="ES19" i="6" s="1"/>
  <c r="DF19" i="6"/>
  <c r="FA19" i="6" s="1"/>
  <c r="DN19" i="6"/>
  <c r="FI19" i="6" s="1"/>
  <c r="CA19" i="6"/>
  <c r="DV19" i="6" s="1"/>
  <c r="CI19" i="6"/>
  <c r="ED19" i="6" s="1"/>
  <c r="CB19" i="6"/>
  <c r="DW19" i="6" s="1"/>
  <c r="CJ19" i="6"/>
  <c r="EE19" i="6" s="1"/>
  <c r="CR19" i="6"/>
  <c r="EM19" i="6" s="1"/>
  <c r="CZ19" i="6"/>
  <c r="EU19" i="6" s="1"/>
  <c r="DH19" i="6"/>
  <c r="FC19" i="6" s="1"/>
  <c r="DP19" i="6"/>
  <c r="FK19" i="6" s="1"/>
  <c r="CD19" i="6"/>
  <c r="DY19" i="6" s="1"/>
  <c r="CL19" i="6"/>
  <c r="EG19" i="6" s="1"/>
  <c r="CT19" i="6"/>
  <c r="EO19" i="6" s="1"/>
  <c r="DB19" i="6"/>
  <c r="EW19" i="6" s="1"/>
  <c r="DJ19" i="6"/>
  <c r="FE19" i="6" s="1"/>
  <c r="BX19" i="6"/>
  <c r="DS19" i="6" s="1"/>
  <c r="CF19" i="6"/>
  <c r="EA19" i="6" s="1"/>
  <c r="CN19" i="6"/>
  <c r="EI19" i="6" s="1"/>
  <c r="CV19" i="6"/>
  <c r="EQ19" i="6" s="1"/>
  <c r="DD19" i="6"/>
  <c r="EY19" i="6" s="1"/>
  <c r="DL19" i="6"/>
  <c r="FG19" i="6" s="1"/>
  <c r="DO19" i="6"/>
  <c r="FJ19" i="6" s="1"/>
  <c r="CY19" i="6"/>
  <c r="ET19" i="6" s="1"/>
  <c r="CG19" i="6"/>
  <c r="EB19" i="6" s="1"/>
  <c r="DM34" i="6"/>
  <c r="FH34" i="6" s="1"/>
  <c r="DE34" i="6"/>
  <c r="EZ34" i="6" s="1"/>
  <c r="CW34" i="6"/>
  <c r="ER34" i="6" s="1"/>
  <c r="CO34" i="6"/>
  <c r="EJ34" i="6" s="1"/>
  <c r="CG34" i="6"/>
  <c r="EB34" i="6" s="1"/>
  <c r="BY34" i="6"/>
  <c r="DT34" i="6" s="1"/>
  <c r="DJ5" i="6"/>
  <c r="FE5" i="6" s="1"/>
  <c r="DB5" i="6"/>
  <c r="EW5" i="6" s="1"/>
  <c r="CT5" i="6"/>
  <c r="EO5" i="6" s="1"/>
  <c r="CK5" i="6"/>
  <c r="EF5" i="6" s="1"/>
  <c r="CB5" i="6"/>
  <c r="DW5" i="6" s="1"/>
  <c r="BX57" i="6"/>
  <c r="DS57" i="6" s="1"/>
  <c r="CF57" i="6"/>
  <c r="EA57" i="6" s="1"/>
  <c r="CN57" i="6"/>
  <c r="EI57" i="6" s="1"/>
  <c r="CV57" i="6"/>
  <c r="EQ57" i="6" s="1"/>
  <c r="DD57" i="6"/>
  <c r="EY57" i="6" s="1"/>
  <c r="DL57" i="6"/>
  <c r="FG57" i="6" s="1"/>
  <c r="BZ57" i="6"/>
  <c r="DU57" i="6" s="1"/>
  <c r="CH57" i="6"/>
  <c r="EC57" i="6" s="1"/>
  <c r="CP57" i="6"/>
  <c r="EK57" i="6" s="1"/>
  <c r="CX57" i="6"/>
  <c r="ES57" i="6" s="1"/>
  <c r="DF57" i="6"/>
  <c r="FA57" i="6" s="1"/>
  <c r="DN57" i="6"/>
  <c r="FI57" i="6" s="1"/>
  <c r="CB57" i="6"/>
  <c r="DW57" i="6" s="1"/>
  <c r="CJ57" i="6"/>
  <c r="EE57" i="6" s="1"/>
  <c r="CR57" i="6"/>
  <c r="EM57" i="6" s="1"/>
  <c r="CZ57" i="6"/>
  <c r="EU57" i="6" s="1"/>
  <c r="DH57" i="6"/>
  <c r="FC57" i="6" s="1"/>
  <c r="DP57" i="6"/>
  <c r="FK57" i="6" s="1"/>
  <c r="CC57" i="6"/>
  <c r="DX57" i="6" s="1"/>
  <c r="CK57" i="6"/>
  <c r="EF57" i="6" s="1"/>
  <c r="CS57" i="6"/>
  <c r="EN57" i="6" s="1"/>
  <c r="DA57" i="6"/>
  <c r="EV57" i="6" s="1"/>
  <c r="DI57" i="6"/>
  <c r="FD57" i="6" s="1"/>
  <c r="DQ57" i="6"/>
  <c r="FL57" i="6" s="1"/>
  <c r="CD57" i="6"/>
  <c r="DY57" i="6" s="1"/>
  <c r="CL57" i="6"/>
  <c r="EG57" i="6" s="1"/>
  <c r="CT57" i="6"/>
  <c r="EO57" i="6" s="1"/>
  <c r="DB57" i="6"/>
  <c r="EW57" i="6" s="1"/>
  <c r="DJ57" i="6"/>
  <c r="FE57" i="6" s="1"/>
  <c r="DP5" i="6"/>
  <c r="FK5" i="6" s="1"/>
  <c r="DH5" i="6"/>
  <c r="FC5" i="6" s="1"/>
  <c r="CZ5" i="6"/>
  <c r="EU5" i="6" s="1"/>
  <c r="CR5" i="6"/>
  <c r="EM5" i="6" s="1"/>
  <c r="CI5" i="6"/>
  <c r="ED5" i="6" s="1"/>
  <c r="DG57" i="6"/>
  <c r="FB57" i="6" s="1"/>
  <c r="CM57" i="6"/>
  <c r="EH57" i="6" s="1"/>
  <c r="BY5" i="6"/>
  <c r="DT5" i="6" s="1"/>
  <c r="BZ5" i="6"/>
  <c r="DU5" i="6" s="1"/>
  <c r="CH5" i="6"/>
  <c r="EC5" i="6" s="1"/>
  <c r="CP5" i="6"/>
  <c r="EK5" i="6" s="1"/>
  <c r="DQ34" i="6"/>
  <c r="FL34" i="6" s="1"/>
  <c r="DI34" i="6"/>
  <c r="FD34" i="6" s="1"/>
  <c r="DA34" i="6"/>
  <c r="EV34" i="6" s="1"/>
  <c r="CS34" i="6"/>
  <c r="EN34" i="6" s="1"/>
  <c r="CK34" i="6"/>
  <c r="EF34" i="6" s="1"/>
  <c r="CC34" i="6"/>
  <c r="DX34" i="6" s="1"/>
  <c r="DN5" i="6"/>
  <c r="FI5" i="6" s="1"/>
  <c r="DF5" i="6"/>
  <c r="FA5" i="6" s="1"/>
  <c r="CX5" i="6"/>
  <c r="ES5" i="6" s="1"/>
  <c r="CO5" i="6"/>
  <c r="EJ5" i="6" s="1"/>
  <c r="CF5" i="6"/>
  <c r="EA5" i="6" s="1"/>
  <c r="DM5" i="6"/>
  <c r="FH5" i="6" s="1"/>
  <c r="DE5" i="6"/>
  <c r="EZ5" i="6" s="1"/>
  <c r="CW5" i="6"/>
  <c r="ER5" i="6" s="1"/>
  <c r="CN5" i="6"/>
  <c r="EI5" i="6" s="1"/>
  <c r="CE5" i="6"/>
  <c r="DZ5" i="6" s="1"/>
  <c r="DO34" i="6"/>
  <c r="FJ34" i="6" s="1"/>
  <c r="DG34" i="6"/>
  <c r="FB34" i="6" s="1"/>
  <c r="CY34" i="6"/>
  <c r="ET34" i="6" s="1"/>
  <c r="CQ34" i="6"/>
  <c r="EL34" i="6" s="1"/>
  <c r="CI34" i="6"/>
  <c r="ED34" i="6" s="1"/>
  <c r="DL5" i="6"/>
  <c r="FG5" i="6" s="1"/>
  <c r="DD5" i="6"/>
  <c r="EY5" i="6" s="1"/>
  <c r="CV5" i="6"/>
  <c r="EQ5" i="6" s="1"/>
  <c r="CM5" i="6"/>
  <c r="EH5" i="6" s="1"/>
  <c r="CD5" i="6"/>
  <c r="DY5" i="6" s="1"/>
  <c r="CN2" i="6"/>
  <c r="EI2" i="6" s="1"/>
  <c r="CF2" i="6"/>
  <c r="EA2" i="6" s="1"/>
  <c r="DQ81" i="6"/>
  <c r="FL81" i="6" s="1"/>
  <c r="DI81" i="6"/>
  <c r="FD81" i="6" s="1"/>
  <c r="DA81" i="6"/>
  <c r="EV81" i="6" s="1"/>
  <c r="CS81" i="6"/>
  <c r="EN81" i="6" s="1"/>
  <c r="CK81" i="6"/>
  <c r="EF81" i="6" s="1"/>
  <c r="CC81" i="6"/>
  <c r="DX81" i="6" s="1"/>
  <c r="DP69" i="6"/>
  <c r="FK69" i="6" s="1"/>
  <c r="DH69" i="6"/>
  <c r="FC69" i="6" s="1"/>
  <c r="CZ69" i="6"/>
  <c r="EU69" i="6" s="1"/>
  <c r="CR69" i="6"/>
  <c r="EM69" i="6" s="1"/>
  <c r="CI69" i="6"/>
  <c r="ED69" i="6" s="1"/>
  <c r="BZ69" i="6"/>
  <c r="DU69" i="6" s="1"/>
  <c r="DI20" i="6"/>
  <c r="FD20" i="6" s="1"/>
  <c r="CX20" i="6"/>
  <c r="ES20" i="6" s="1"/>
  <c r="CN20" i="6"/>
  <c r="EI20" i="6" s="1"/>
  <c r="CC20" i="6"/>
  <c r="DX20" i="6" s="1"/>
  <c r="DL31" i="6"/>
  <c r="FG31" i="6" s="1"/>
  <c r="CV31" i="6"/>
  <c r="EQ31" i="6" s="1"/>
  <c r="CF31" i="6"/>
  <c r="EA31" i="6" s="1"/>
  <c r="CC37" i="6"/>
  <c r="DX37" i="6" s="1"/>
  <c r="CK37" i="6"/>
  <c r="EF37" i="6" s="1"/>
  <c r="CS37" i="6"/>
  <c r="EN37" i="6" s="1"/>
  <c r="DA37" i="6"/>
  <c r="EV37" i="6" s="1"/>
  <c r="DI37" i="6"/>
  <c r="FD37" i="6" s="1"/>
  <c r="DQ37" i="6"/>
  <c r="FL37" i="6" s="1"/>
  <c r="BX37" i="6"/>
  <c r="DS37" i="6" s="1"/>
  <c r="CF37" i="6"/>
  <c r="EA37" i="6" s="1"/>
  <c r="CN37" i="6"/>
  <c r="EI37" i="6" s="1"/>
  <c r="CV37" i="6"/>
  <c r="EQ37" i="6" s="1"/>
  <c r="DD37" i="6"/>
  <c r="EY37" i="6" s="1"/>
  <c r="DL37" i="6"/>
  <c r="FG37" i="6" s="1"/>
  <c r="BY37" i="6"/>
  <c r="DT37" i="6" s="1"/>
  <c r="CG37" i="6"/>
  <c r="EB37" i="6" s="1"/>
  <c r="CO37" i="6"/>
  <c r="EJ37" i="6" s="1"/>
  <c r="CW37" i="6"/>
  <c r="ER37" i="6" s="1"/>
  <c r="DE37" i="6"/>
  <c r="EZ37" i="6" s="1"/>
  <c r="DM37" i="6"/>
  <c r="FH37" i="6" s="1"/>
  <c r="BZ37" i="6"/>
  <c r="DU37" i="6" s="1"/>
  <c r="CH37" i="6"/>
  <c r="EC37" i="6" s="1"/>
  <c r="CP37" i="6"/>
  <c r="EK37" i="6" s="1"/>
  <c r="CX37" i="6"/>
  <c r="ES37" i="6" s="1"/>
  <c r="DF37" i="6"/>
  <c r="FA37" i="6" s="1"/>
  <c r="DN37" i="6"/>
  <c r="FI37" i="6" s="1"/>
  <c r="CA37" i="6"/>
  <c r="DV37" i="6" s="1"/>
  <c r="CI37" i="6"/>
  <c r="ED37" i="6" s="1"/>
  <c r="CQ37" i="6"/>
  <c r="EL37" i="6" s="1"/>
  <c r="CY37" i="6"/>
  <c r="ET37" i="6" s="1"/>
  <c r="DG37" i="6"/>
  <c r="FB37" i="6" s="1"/>
  <c r="DO37" i="6"/>
  <c r="FJ37" i="6" s="1"/>
  <c r="DP81" i="6"/>
  <c r="FK81" i="6" s="1"/>
  <c r="DH81" i="6"/>
  <c r="FC81" i="6" s="1"/>
  <c r="CZ81" i="6"/>
  <c r="EU81" i="6" s="1"/>
  <c r="CR81" i="6"/>
  <c r="EM81" i="6" s="1"/>
  <c r="CJ81" i="6"/>
  <c r="EE81" i="6" s="1"/>
  <c r="CB81" i="6"/>
  <c r="DW81" i="6" s="1"/>
  <c r="DO69" i="6"/>
  <c r="FJ69" i="6" s="1"/>
  <c r="DG69" i="6"/>
  <c r="FB69" i="6" s="1"/>
  <c r="CY69" i="6"/>
  <c r="ET69" i="6" s="1"/>
  <c r="CQ69" i="6"/>
  <c r="EL69" i="6" s="1"/>
  <c r="CH69" i="6"/>
  <c r="EC69" i="6" s="1"/>
  <c r="DH20" i="6"/>
  <c r="FC20" i="6" s="1"/>
  <c r="CW20" i="6"/>
  <c r="ER20" i="6" s="1"/>
  <c r="CM20" i="6"/>
  <c r="EH20" i="6" s="1"/>
  <c r="CB20" i="6"/>
  <c r="DW20" i="6" s="1"/>
  <c r="DK31" i="6"/>
  <c r="FF31" i="6" s="1"/>
  <c r="CU31" i="6"/>
  <c r="EP31" i="6" s="1"/>
  <c r="CE31" i="6"/>
  <c r="DZ31" i="6" s="1"/>
  <c r="DO81" i="6"/>
  <c r="FJ81" i="6" s="1"/>
  <c r="DG81" i="6"/>
  <c r="FB81" i="6" s="1"/>
  <c r="CY81" i="6"/>
  <c r="ET81" i="6" s="1"/>
  <c r="CQ81" i="6"/>
  <c r="EL81" i="6" s="1"/>
  <c r="CI81" i="6"/>
  <c r="ED81" i="6" s="1"/>
  <c r="CA81" i="6"/>
  <c r="DV81" i="6" s="1"/>
  <c r="BX69" i="6"/>
  <c r="DS69" i="6" s="1"/>
  <c r="CF69" i="6"/>
  <c r="EA69" i="6" s="1"/>
  <c r="CN69" i="6"/>
  <c r="EI69" i="6" s="1"/>
  <c r="DQ20" i="6"/>
  <c r="FL20" i="6" s="1"/>
  <c r="DF20" i="6"/>
  <c r="FA20" i="6" s="1"/>
  <c r="CV20" i="6"/>
  <c r="EQ20" i="6" s="1"/>
  <c r="CK20" i="6"/>
  <c r="EF20" i="6" s="1"/>
  <c r="BZ20" i="6"/>
  <c r="DU20" i="6" s="1"/>
  <c r="DI31" i="6"/>
  <c r="FD31" i="6" s="1"/>
  <c r="CS31" i="6"/>
  <c r="EN31" i="6" s="1"/>
  <c r="DP20" i="6"/>
  <c r="FK20" i="6" s="1"/>
  <c r="DE20" i="6"/>
  <c r="EZ20" i="6" s="1"/>
  <c r="CU20" i="6"/>
  <c r="EP20" i="6" s="1"/>
  <c r="CJ20" i="6"/>
  <c r="EE20" i="6" s="1"/>
  <c r="BY20" i="6"/>
  <c r="DT20" i="6" s="1"/>
  <c r="DM81" i="6"/>
  <c r="FH81" i="6" s="1"/>
  <c r="DE81" i="6"/>
  <c r="EZ81" i="6" s="1"/>
  <c r="CW81" i="6"/>
  <c r="ER81" i="6" s="1"/>
  <c r="CO81" i="6"/>
  <c r="EJ81" i="6" s="1"/>
  <c r="CG81" i="6"/>
  <c r="EB81" i="6" s="1"/>
  <c r="DN20" i="6"/>
  <c r="FI20" i="6" s="1"/>
  <c r="DD20" i="6"/>
  <c r="EY20" i="6" s="1"/>
  <c r="CS20" i="6"/>
  <c r="EN20" i="6" s="1"/>
  <c r="CH20" i="6"/>
  <c r="EC20" i="6" s="1"/>
  <c r="CD31" i="6"/>
  <c r="DY31" i="6" s="1"/>
  <c r="CL31" i="6"/>
  <c r="EG31" i="6" s="1"/>
  <c r="CT31" i="6"/>
  <c r="EO31" i="6" s="1"/>
  <c r="DB31" i="6"/>
  <c r="EW31" i="6" s="1"/>
  <c r="DJ31" i="6"/>
  <c r="FE31" i="6" s="1"/>
  <c r="BY31" i="6"/>
  <c r="DT31" i="6" s="1"/>
  <c r="CG31" i="6"/>
  <c r="EB31" i="6" s="1"/>
  <c r="CO31" i="6"/>
  <c r="EJ31" i="6" s="1"/>
  <c r="CW31" i="6"/>
  <c r="ER31" i="6" s="1"/>
  <c r="DE31" i="6"/>
  <c r="EZ31" i="6" s="1"/>
  <c r="DM31" i="6"/>
  <c r="FH31" i="6" s="1"/>
  <c r="BZ31" i="6"/>
  <c r="DU31" i="6" s="1"/>
  <c r="CA31" i="6"/>
  <c r="DV31" i="6" s="1"/>
  <c r="CI31" i="6"/>
  <c r="ED31" i="6" s="1"/>
  <c r="CQ31" i="6"/>
  <c r="EL31" i="6" s="1"/>
  <c r="CY31" i="6"/>
  <c r="ET31" i="6" s="1"/>
  <c r="DG31" i="6"/>
  <c r="FB31" i="6" s="1"/>
  <c r="DO31" i="6"/>
  <c r="FJ31" i="6" s="1"/>
  <c r="CB31" i="6"/>
  <c r="DW31" i="6" s="1"/>
  <c r="CJ31" i="6"/>
  <c r="EE31" i="6" s="1"/>
  <c r="CR31" i="6"/>
  <c r="EM31" i="6" s="1"/>
  <c r="CZ31" i="6"/>
  <c r="EU31" i="6" s="1"/>
  <c r="DH31" i="6"/>
  <c r="FC31" i="6" s="1"/>
  <c r="DP31" i="6"/>
  <c r="FK31" i="6" s="1"/>
  <c r="CA20" i="6"/>
  <c r="DV20" i="6" s="1"/>
  <c r="CI20" i="6"/>
  <c r="ED20" i="6" s="1"/>
  <c r="CQ20" i="6"/>
  <c r="EL20" i="6" s="1"/>
  <c r="CY20" i="6"/>
  <c r="ET20" i="6" s="1"/>
  <c r="DG20" i="6"/>
  <c r="FB20" i="6" s="1"/>
  <c r="DO20" i="6"/>
  <c r="FJ20" i="6" s="1"/>
  <c r="CD20" i="6"/>
  <c r="DY20" i="6" s="1"/>
  <c r="CL20" i="6"/>
  <c r="EG20" i="6" s="1"/>
  <c r="CT20" i="6"/>
  <c r="EO20" i="6" s="1"/>
  <c r="DB20" i="6"/>
  <c r="EW20" i="6" s="1"/>
  <c r="DJ20" i="6"/>
  <c r="FE20" i="6" s="1"/>
  <c r="DL20" i="6"/>
  <c r="FG20" i="6" s="1"/>
  <c r="DA20" i="6"/>
  <c r="EV20" i="6" s="1"/>
  <c r="CP20" i="6"/>
  <c r="EK20" i="6" s="1"/>
  <c r="CF20" i="6"/>
  <c r="EA20" i="6" s="1"/>
  <c r="DQ46" i="6"/>
  <c r="FL46" i="6" s="1"/>
  <c r="DI46" i="6"/>
  <c r="FD46" i="6" s="1"/>
  <c r="DA46" i="6"/>
  <c r="EV46" i="6" s="1"/>
  <c r="CS46" i="6"/>
  <c r="EN46" i="6" s="1"/>
  <c r="CK46" i="6"/>
  <c r="EF46" i="6" s="1"/>
  <c r="CC46" i="6"/>
  <c r="DX46" i="6" s="1"/>
  <c r="CP38" i="6"/>
  <c r="EK38" i="6" s="1"/>
  <c r="CH38" i="6"/>
  <c r="EC38" i="6" s="1"/>
  <c r="DN46" i="6"/>
  <c r="FI46" i="6" s="1"/>
  <c r="DF46" i="6"/>
  <c r="FA46" i="6" s="1"/>
  <c r="CX46" i="6"/>
  <c r="ES46" i="6" s="1"/>
  <c r="CP46" i="6"/>
  <c r="EK46" i="6" s="1"/>
  <c r="CH46" i="6"/>
  <c r="EC46" i="6" s="1"/>
  <c r="DO16" i="6"/>
  <c r="FJ16" i="6" s="1"/>
  <c r="DG16" i="6"/>
  <c r="FB16" i="6" s="1"/>
  <c r="CY16" i="6"/>
  <c r="ET16" i="6" s="1"/>
  <c r="CQ16" i="6"/>
  <c r="EL16" i="6" s="1"/>
  <c r="CI16" i="6"/>
  <c r="ED16" i="6" s="1"/>
  <c r="CA16" i="6"/>
  <c r="DV16" i="6" s="1"/>
  <c r="CP11" i="6"/>
  <c r="EK11" i="6" s="1"/>
  <c r="CH11" i="6"/>
  <c r="EC11" i="6" s="1"/>
  <c r="DM9" i="6"/>
  <c r="FH9" i="6" s="1"/>
  <c r="DE9" i="6"/>
  <c r="EZ9" i="6" s="1"/>
  <c r="CW9" i="6"/>
  <c r="ER9" i="6" s="1"/>
  <c r="CO9" i="6"/>
  <c r="EJ9" i="6" s="1"/>
  <c r="CG9" i="6"/>
  <c r="EB9" i="6" s="1"/>
  <c r="BY9" i="6"/>
  <c r="DT9" i="6" s="1"/>
  <c r="DL25" i="6"/>
  <c r="FG25" i="6" s="1"/>
  <c r="DD25" i="6"/>
  <c r="EY25" i="6" s="1"/>
  <c r="CV25" i="6"/>
  <c r="EQ25" i="6" s="1"/>
  <c r="CN25" i="6"/>
  <c r="EI25" i="6" s="1"/>
  <c r="CF25" i="6"/>
  <c r="EA25" i="6" s="1"/>
  <c r="BX25" i="6"/>
  <c r="DS25" i="6" s="1"/>
  <c r="DQ33" i="6"/>
  <c r="FL33" i="6" s="1"/>
  <c r="DI33" i="6"/>
  <c r="FD33" i="6" s="1"/>
  <c r="DA33" i="6"/>
  <c r="EV33" i="6" s="1"/>
  <c r="CS33" i="6"/>
  <c r="EN33" i="6" s="1"/>
  <c r="CK33" i="6"/>
  <c r="EF33" i="6" s="1"/>
  <c r="CC33" i="6"/>
  <c r="DX33" i="6" s="1"/>
  <c r="DP24" i="6"/>
  <c r="FK24" i="6" s="1"/>
  <c r="DH24" i="6"/>
  <c r="FC24" i="6" s="1"/>
  <c r="CZ24" i="6"/>
  <c r="EU24" i="6" s="1"/>
  <c r="CR24" i="6"/>
  <c r="EM24" i="6" s="1"/>
  <c r="CJ24" i="6"/>
  <c r="EE24" i="6" s="1"/>
  <c r="CB24" i="6"/>
  <c r="DW24" i="6" s="1"/>
  <c r="DP33" i="6"/>
  <c r="FK33" i="6" s="1"/>
  <c r="DH33" i="6"/>
  <c r="FC33" i="6" s="1"/>
  <c r="CZ33" i="6"/>
  <c r="EU33" i="6" s="1"/>
  <c r="CR33" i="6"/>
  <c r="EM33" i="6" s="1"/>
  <c r="CJ33" i="6"/>
  <c r="EE33" i="6" s="1"/>
  <c r="CB33" i="6"/>
  <c r="DW33" i="6" s="1"/>
  <c r="DO24" i="6"/>
  <c r="FJ24" i="6" s="1"/>
  <c r="DG24" i="6"/>
  <c r="FB24" i="6" s="1"/>
  <c r="CY24" i="6"/>
  <c r="ET24" i="6" s="1"/>
  <c r="CQ24" i="6"/>
  <c r="EL24" i="6" s="1"/>
  <c r="CI24" i="6"/>
  <c r="ED24" i="6" s="1"/>
  <c r="CA24" i="6"/>
  <c r="DV24" i="6" s="1"/>
  <c r="CT25" i="6"/>
  <c r="EO25" i="6" s="1"/>
  <c r="CL25" i="6"/>
  <c r="EG25" i="6" s="1"/>
  <c r="CD25" i="6"/>
  <c r="DY25" i="6" s="1"/>
  <c r="CC35" i="6"/>
  <c r="DX35" i="6" s="1"/>
  <c r="DO33" i="6"/>
  <c r="FJ33" i="6" s="1"/>
  <c r="DG33" i="6"/>
  <c r="FB33" i="6" s="1"/>
  <c r="CY33" i="6"/>
  <c r="ET33" i="6" s="1"/>
  <c r="CQ33" i="6"/>
  <c r="EL33" i="6" s="1"/>
  <c r="CI33" i="6"/>
  <c r="ED33" i="6" s="1"/>
  <c r="CA33" i="6"/>
  <c r="DV33" i="6" s="1"/>
  <c r="DN24" i="6"/>
  <c r="FI24" i="6" s="1"/>
  <c r="DF24" i="6"/>
  <c r="FA24" i="6" s="1"/>
  <c r="CX24" i="6"/>
  <c r="ES24" i="6" s="1"/>
  <c r="CP24" i="6"/>
  <c r="EK24" i="6" s="1"/>
  <c r="CH24" i="6"/>
  <c r="EC24" i="6" s="1"/>
  <c r="BZ24" i="6"/>
  <c r="DU24" i="6" s="1"/>
  <c r="CV16" i="6"/>
  <c r="EQ16" i="6" s="1"/>
  <c r="CN16" i="6"/>
  <c r="EI16" i="6" s="1"/>
  <c r="CF16" i="6"/>
  <c r="EA16" i="6" s="1"/>
  <c r="DJ9" i="6"/>
  <c r="FE9" i="6" s="1"/>
  <c r="DB9" i="6"/>
  <c r="EW9" i="6" s="1"/>
  <c r="CT9" i="6"/>
  <c r="EO9" i="6" s="1"/>
  <c r="CL9" i="6"/>
  <c r="EG9" i="6" s="1"/>
  <c r="CD9" i="6"/>
  <c r="DY9" i="6" s="1"/>
  <c r="DQ25" i="6"/>
  <c r="FL25" i="6" s="1"/>
  <c r="DI25" i="6"/>
  <c r="FD25" i="6" s="1"/>
  <c r="DA25" i="6"/>
  <c r="EV25" i="6" s="1"/>
  <c r="CS25" i="6"/>
  <c r="EN25" i="6" s="1"/>
  <c r="CK25" i="6"/>
  <c r="EF25" i="6" s="1"/>
  <c r="CC25" i="6"/>
  <c r="DX25" i="6" s="1"/>
  <c r="DH35" i="6"/>
  <c r="FC35" i="6" s="1"/>
  <c r="CZ35" i="6"/>
  <c r="EU35" i="6" s="1"/>
  <c r="CR35" i="6"/>
  <c r="EM35" i="6" s="1"/>
  <c r="CJ35" i="6"/>
  <c r="EE35" i="6" s="1"/>
  <c r="CB35" i="6"/>
  <c r="DW35" i="6" s="1"/>
  <c r="DN33" i="6"/>
  <c r="FI33" i="6" s="1"/>
  <c r="DF33" i="6"/>
  <c r="FA33" i="6" s="1"/>
  <c r="CX33" i="6"/>
  <c r="ES33" i="6" s="1"/>
  <c r="CP33" i="6"/>
  <c r="EK33" i="6" s="1"/>
  <c r="CH33" i="6"/>
  <c r="EC33" i="6" s="1"/>
  <c r="BZ33" i="6"/>
  <c r="DU33" i="6" s="1"/>
  <c r="DM24" i="6"/>
  <c r="FH24" i="6" s="1"/>
  <c r="DE24" i="6"/>
  <c r="EZ24" i="6" s="1"/>
  <c r="CW24" i="6"/>
  <c r="ER24" i="6" s="1"/>
  <c r="CO24" i="6"/>
  <c r="EJ24" i="6" s="1"/>
  <c r="CG24" i="6"/>
  <c r="EB24" i="6" s="1"/>
  <c r="BY24" i="6"/>
  <c r="DT24" i="6" s="1"/>
  <c r="DQ9" i="6"/>
  <c r="FL9" i="6" s="1"/>
  <c r="DI9" i="6"/>
  <c r="FD9" i="6" s="1"/>
  <c r="DA9" i="6"/>
  <c r="EV9" i="6" s="1"/>
  <c r="CS9" i="6"/>
  <c r="EN9" i="6" s="1"/>
  <c r="CK9" i="6"/>
  <c r="EF9" i="6" s="1"/>
  <c r="DP25" i="6"/>
  <c r="FK25" i="6" s="1"/>
  <c r="DH25" i="6"/>
  <c r="FC25" i="6" s="1"/>
  <c r="CZ25" i="6"/>
  <c r="EU25" i="6" s="1"/>
  <c r="CR25" i="6"/>
  <c r="EM25" i="6" s="1"/>
  <c r="CJ25" i="6"/>
  <c r="EE25" i="6" s="1"/>
  <c r="DO35" i="6"/>
  <c r="FJ35" i="6" s="1"/>
  <c r="DG35" i="6"/>
  <c r="FB35" i="6" s="1"/>
  <c r="CY35" i="6"/>
  <c r="ET35" i="6" s="1"/>
  <c r="CQ35" i="6"/>
  <c r="EL35" i="6" s="1"/>
  <c r="CI35" i="6"/>
  <c r="ED35" i="6" s="1"/>
  <c r="DM33" i="6"/>
  <c r="FH33" i="6" s="1"/>
  <c r="DE33" i="6"/>
  <c r="EZ33" i="6" s="1"/>
  <c r="CW33" i="6"/>
  <c r="ER33" i="6" s="1"/>
  <c r="CO33" i="6"/>
  <c r="EJ33" i="6" s="1"/>
  <c r="CG33" i="6"/>
  <c r="EB33" i="6" s="1"/>
  <c r="BY33" i="6"/>
  <c r="DT33" i="6" s="1"/>
  <c r="DL24" i="6"/>
  <c r="FG24" i="6" s="1"/>
  <c r="DD24" i="6"/>
  <c r="EY24" i="6" s="1"/>
  <c r="CV24" i="6"/>
  <c r="EQ24" i="6" s="1"/>
  <c r="CN24" i="6"/>
  <c r="EI24" i="6" s="1"/>
  <c r="CF24" i="6"/>
  <c r="EA24" i="6" s="1"/>
  <c r="BX24" i="6"/>
  <c r="DS24" i="6" s="1"/>
  <c r="DL33" i="6"/>
  <c r="FG33" i="6" s="1"/>
  <c r="DD33" i="6"/>
  <c r="EY33" i="6" s="1"/>
  <c r="CV33" i="6"/>
  <c r="EQ33" i="6" s="1"/>
  <c r="CN33" i="6"/>
  <c r="EI33" i="6" s="1"/>
  <c r="CF33" i="6"/>
  <c r="EA33" i="6" s="1"/>
  <c r="BX33" i="6"/>
  <c r="DS33" i="6" s="1"/>
  <c r="DJ33" i="6"/>
  <c r="FE33" i="6" s="1"/>
  <c r="DB33" i="6"/>
  <c r="EW33" i="6" s="1"/>
  <c r="CT33" i="6"/>
  <c r="EO33" i="6" s="1"/>
  <c r="CL33" i="6"/>
  <c r="EG33" i="6" s="1"/>
  <c r="DQ24" i="6"/>
  <c r="FL24" i="6" s="1"/>
  <c r="DI24" i="6"/>
  <c r="FD24" i="6" s="1"/>
  <c r="DA24" i="6"/>
  <c r="EV24" i="6" s="1"/>
  <c r="CS24" i="6"/>
  <c r="EN24" i="6" s="1"/>
  <c r="CK24" i="6"/>
  <c r="EF24" i="6" s="1"/>
  <c r="M42" i="6"/>
  <c r="M102" i="6"/>
  <c r="M95" i="6"/>
  <c r="M53" i="6"/>
  <c r="M60" i="6"/>
  <c r="M54" i="6"/>
  <c r="M55" i="6"/>
  <c r="M73" i="6"/>
  <c r="M30" i="6"/>
  <c r="M15" i="6"/>
  <c r="M7" i="6"/>
  <c r="M13" i="6"/>
  <c r="M74" i="6"/>
  <c r="M40" i="6"/>
  <c r="M26" i="6"/>
  <c r="M78" i="6"/>
  <c r="BV47" i="6" l="1"/>
  <c r="BV21" i="6"/>
  <c r="BV84" i="6"/>
  <c r="BV44" i="6"/>
  <c r="BV27" i="6"/>
  <c r="BV61" i="6"/>
  <c r="BV48" i="6"/>
  <c r="BV78" i="6"/>
  <c r="BV36" i="6"/>
  <c r="BV70" i="6"/>
  <c r="BV26" i="6"/>
  <c r="BV32" i="6"/>
  <c r="BV59" i="6"/>
  <c r="BV58" i="6"/>
  <c r="BV40" i="6"/>
  <c r="BV80" i="6"/>
  <c r="BV43" i="6"/>
  <c r="BV28" i="6"/>
  <c r="BV74" i="6"/>
  <c r="BV14" i="6"/>
  <c r="BV13" i="6"/>
  <c r="BV7" i="6"/>
  <c r="BV62" i="6"/>
  <c r="BV66" i="6"/>
  <c r="BV41" i="6"/>
  <c r="BV15" i="6"/>
  <c r="BV30" i="6"/>
  <c r="BV6" i="6"/>
  <c r="BV68" i="6"/>
  <c r="BV18" i="6"/>
  <c r="BV88" i="6"/>
  <c r="BV86" i="6"/>
  <c r="BV89" i="6"/>
  <c r="BV71" i="6"/>
  <c r="BV29" i="6"/>
  <c r="BV87" i="6"/>
  <c r="BV64" i="6"/>
  <c r="BV91" i="6"/>
  <c r="BV83" i="6"/>
  <c r="BV82" i="6"/>
  <c r="BV65" i="6"/>
  <c r="BV85" i="6"/>
  <c r="BV73" i="6"/>
  <c r="BV99" i="6"/>
  <c r="BV96" i="6"/>
  <c r="BV63" i="6"/>
  <c r="BV79" i="6"/>
  <c r="BV55" i="6"/>
  <c r="BV54" i="6"/>
  <c r="BV97" i="6"/>
  <c r="BV76" i="6"/>
  <c r="BV77" i="6"/>
  <c r="BV105" i="6"/>
  <c r="BV49" i="6"/>
  <c r="BV72" i="6"/>
  <c r="BV92" i="6"/>
  <c r="BV101" i="6"/>
  <c r="BV103" i="6"/>
  <c r="BV75" i="6"/>
  <c r="BV8" i="6"/>
  <c r="BV98" i="6"/>
  <c r="BV60" i="6"/>
  <c r="BV50" i="6"/>
  <c r="BV10" i="6"/>
  <c r="BV53" i="6"/>
  <c r="BV95" i="6"/>
  <c r="BV102" i="6"/>
  <c r="BV42" i="6"/>
  <c r="BV93" i="6"/>
  <c r="BU47" i="6"/>
  <c r="BU21" i="6"/>
  <c r="BU84" i="6"/>
  <c r="BU44" i="6"/>
  <c r="BU27" i="6"/>
  <c r="BU61" i="6"/>
  <c r="BU48" i="6"/>
  <c r="BU78" i="6"/>
  <c r="BU36" i="6"/>
  <c r="BU70" i="6"/>
  <c r="BU26" i="6"/>
  <c r="BU32" i="6"/>
  <c r="BU59" i="6"/>
  <c r="BU58" i="6"/>
  <c r="BU40" i="6"/>
  <c r="BU80" i="6"/>
  <c r="BU43" i="6"/>
  <c r="BU28" i="6"/>
  <c r="BU74" i="6"/>
  <c r="BU14" i="6"/>
  <c r="BU13" i="6"/>
  <c r="BU7" i="6"/>
  <c r="BU62" i="6"/>
  <c r="BU66" i="6"/>
  <c r="BU41" i="6"/>
  <c r="BU15" i="6"/>
  <c r="BU30" i="6"/>
  <c r="BU6" i="6"/>
  <c r="BU68" i="6"/>
  <c r="BU18" i="6"/>
  <c r="BU88" i="6"/>
  <c r="BU86" i="6"/>
  <c r="BU89" i="6"/>
  <c r="BU71" i="6"/>
  <c r="BU29" i="6"/>
  <c r="BU87" i="6"/>
  <c r="BU64" i="6"/>
  <c r="BU91" i="6"/>
  <c r="BU83" i="6"/>
  <c r="BU82" i="6"/>
  <c r="BU65" i="6"/>
  <c r="BU85" i="6"/>
  <c r="BU73" i="6"/>
  <c r="BU99" i="6"/>
  <c r="BU96" i="6"/>
  <c r="BU63" i="6"/>
  <c r="BU79" i="6"/>
  <c r="BU55" i="6"/>
  <c r="BU54" i="6"/>
  <c r="BU97" i="6"/>
  <c r="BU76" i="6"/>
  <c r="BU77" i="6"/>
  <c r="BU105" i="6"/>
  <c r="BU49" i="6"/>
  <c r="BU72" i="6"/>
  <c r="BU92" i="6"/>
  <c r="BU101" i="6"/>
  <c r="BU103" i="6"/>
  <c r="BU75" i="6"/>
  <c r="BU8" i="6"/>
  <c r="BU98" i="6"/>
  <c r="BU60" i="6"/>
  <c r="BU50" i="6"/>
  <c r="BU10" i="6"/>
  <c r="BU53" i="6"/>
  <c r="BU95" i="6"/>
  <c r="BU102" i="6"/>
  <c r="BU93" i="6"/>
  <c r="Q42" i="6"/>
  <c r="H42" i="6"/>
  <c r="K42" i="6" s="1"/>
  <c r="BW42" i="6" s="1"/>
  <c r="Q102" i="6"/>
  <c r="K102" i="6"/>
  <c r="Q95" i="6"/>
  <c r="H95" i="6"/>
  <c r="K95" i="6" s="1"/>
  <c r="BW95" i="6" s="1"/>
  <c r="Q53" i="6"/>
  <c r="K53" i="6"/>
  <c r="Q10" i="6"/>
  <c r="M10" i="6"/>
  <c r="H10" i="6"/>
  <c r="K10" i="6" s="1"/>
  <c r="BW10" i="6" s="1"/>
  <c r="Q50" i="6"/>
  <c r="M50" i="6"/>
  <c r="K50" i="6"/>
  <c r="Q60" i="6"/>
  <c r="H60" i="6"/>
  <c r="K60" i="6" s="1"/>
  <c r="BW60" i="6" s="1"/>
  <c r="Q98" i="6"/>
  <c r="M98" i="6"/>
  <c r="K98" i="6"/>
  <c r="Q8" i="6"/>
  <c r="H8" i="6"/>
  <c r="K8" i="6" s="1"/>
  <c r="Q75" i="6"/>
  <c r="K75" i="6"/>
  <c r="Q103" i="6"/>
  <c r="J103" i="6"/>
  <c r="I103" i="6"/>
  <c r="Q101" i="6"/>
  <c r="K101" i="6"/>
  <c r="Q92" i="6"/>
  <c r="K92" i="6"/>
  <c r="Q72" i="6"/>
  <c r="K72" i="6"/>
  <c r="Q49" i="6"/>
  <c r="K49" i="6"/>
  <c r="Q105" i="6"/>
  <c r="J105" i="6"/>
  <c r="I105" i="6"/>
  <c r="Q77" i="6"/>
  <c r="K77" i="6"/>
  <c r="Q76" i="6"/>
  <c r="H76" i="6"/>
  <c r="K76" i="6" s="1"/>
  <c r="BW76" i="6" s="1"/>
  <c r="Q97" i="6"/>
  <c r="J97" i="6"/>
  <c r="I97" i="6"/>
  <c r="Q54" i="6"/>
  <c r="K54" i="6"/>
  <c r="Q55" i="6"/>
  <c r="K55" i="6"/>
  <c r="Q79" i="6"/>
  <c r="M79" i="6"/>
  <c r="K79" i="6"/>
  <c r="BW79" i="6" s="1"/>
  <c r="Q63" i="6"/>
  <c r="M63" i="6"/>
  <c r="K63" i="6"/>
  <c r="Q96" i="6"/>
  <c r="M96" i="6"/>
  <c r="K96" i="6"/>
  <c r="BW96" i="6" s="1"/>
  <c r="Q99" i="6"/>
  <c r="K99" i="6"/>
  <c r="BW99" i="6" s="1"/>
  <c r="Q73" i="6"/>
  <c r="K73" i="6"/>
  <c r="Q85" i="6"/>
  <c r="M85" i="6"/>
  <c r="J85" i="6"/>
  <c r="I85" i="6"/>
  <c r="Q65" i="6"/>
  <c r="M65" i="6"/>
  <c r="K65" i="6"/>
  <c r="Q82" i="6"/>
  <c r="M82" i="6"/>
  <c r="K82" i="6"/>
  <c r="Q83" i="6"/>
  <c r="M83" i="6"/>
  <c r="K83" i="6"/>
  <c r="BW83" i="6" s="1"/>
  <c r="Q91" i="6"/>
  <c r="M91" i="6"/>
  <c r="J91" i="6"/>
  <c r="I91" i="6"/>
  <c r="Q64" i="6"/>
  <c r="M64" i="6"/>
  <c r="K64" i="6"/>
  <c r="Q87" i="6"/>
  <c r="M87" i="6"/>
  <c r="K87" i="6"/>
  <c r="Q29" i="6"/>
  <c r="M29" i="6"/>
  <c r="K29" i="6"/>
  <c r="Q71" i="6"/>
  <c r="M71" i="6"/>
  <c r="K71" i="6"/>
  <c r="Q89" i="6"/>
  <c r="M89" i="6"/>
  <c r="K89" i="6"/>
  <c r="Q86" i="6"/>
  <c r="M86" i="6"/>
  <c r="J86" i="6"/>
  <c r="I86" i="6"/>
  <c r="Q88" i="6"/>
  <c r="M88" i="6"/>
  <c r="K88" i="6"/>
  <c r="Q18" i="6"/>
  <c r="M18" i="6"/>
  <c r="K18" i="6"/>
  <c r="Q68" i="6"/>
  <c r="M68" i="6"/>
  <c r="K68" i="6"/>
  <c r="Q6" i="6"/>
  <c r="M6" i="6"/>
  <c r="K6" i="6"/>
  <c r="Q30" i="6"/>
  <c r="N30" i="6"/>
  <c r="K30" i="6"/>
  <c r="Q15" i="6"/>
  <c r="K15" i="6"/>
  <c r="Q41" i="6"/>
  <c r="M41" i="6"/>
  <c r="K41" i="6"/>
  <c r="Q66" i="6"/>
  <c r="M66" i="6"/>
  <c r="L66" i="6"/>
  <c r="K66" i="6"/>
  <c r="Q62" i="6"/>
  <c r="M62" i="6"/>
  <c r="K62" i="6"/>
  <c r="Q7" i="6"/>
  <c r="K7" i="6"/>
  <c r="BW7" i="6" s="1"/>
  <c r="Q13" i="6"/>
  <c r="K13" i="6"/>
  <c r="Q14" i="6"/>
  <c r="M14" i="6"/>
  <c r="K14" i="6"/>
  <c r="Q74" i="6"/>
  <c r="N74" i="6"/>
  <c r="K74" i="6"/>
  <c r="Q28" i="6"/>
  <c r="M28" i="6"/>
  <c r="K28" i="6"/>
  <c r="Q43" i="6"/>
  <c r="M43" i="6"/>
  <c r="K43" i="6"/>
  <c r="BW43" i="6" s="1"/>
  <c r="Q80" i="6"/>
  <c r="M80" i="6"/>
  <c r="J80" i="6"/>
  <c r="I80" i="6"/>
  <c r="Q40" i="6"/>
  <c r="K40" i="6"/>
  <c r="Q58" i="6"/>
  <c r="M58" i="6"/>
  <c r="L58" i="6"/>
  <c r="K58" i="6"/>
  <c r="Q59" i="6"/>
  <c r="M59" i="6"/>
  <c r="K59" i="6"/>
  <c r="Q32" i="6"/>
  <c r="M32" i="6"/>
  <c r="K32" i="6"/>
  <c r="Q26" i="6"/>
  <c r="K26" i="6"/>
  <c r="Q70" i="6"/>
  <c r="M70" i="6"/>
  <c r="L70" i="6"/>
  <c r="K70" i="6"/>
  <c r="BW70" i="6" s="1"/>
  <c r="Q36" i="6"/>
  <c r="H36" i="6"/>
  <c r="K36" i="6" s="1"/>
  <c r="D36" i="6"/>
  <c r="M36" i="6" s="1"/>
  <c r="Q78" i="6"/>
  <c r="N78" i="6"/>
  <c r="K78" i="6"/>
  <c r="Q48" i="6"/>
  <c r="M48" i="6"/>
  <c r="K48" i="6"/>
  <c r="Q61" i="6"/>
  <c r="M61" i="6"/>
  <c r="K61" i="6"/>
  <c r="Q27" i="6"/>
  <c r="M27" i="6"/>
  <c r="J27" i="6"/>
  <c r="I27" i="6"/>
  <c r="Q44" i="6"/>
  <c r="M44" i="6"/>
  <c r="K44" i="6"/>
  <c r="Q84" i="6"/>
  <c r="M84" i="6"/>
  <c r="J84" i="6"/>
  <c r="I84" i="6"/>
  <c r="Q21" i="6"/>
  <c r="M21" i="6"/>
  <c r="K21" i="6"/>
  <c r="Q47" i="6"/>
  <c r="M47" i="6"/>
  <c r="I47" i="6"/>
  <c r="K47" i="6" s="1"/>
  <c r="BW47" i="6" s="1"/>
  <c r="Q93" i="6"/>
  <c r="M93" i="6"/>
  <c r="J93" i="6"/>
  <c r="I93" i="6"/>
  <c r="K84" i="6" l="1"/>
  <c r="BW84" i="6" s="1"/>
  <c r="CM84" i="6" s="1"/>
  <c r="CB60" i="6"/>
  <c r="CJ60" i="6"/>
  <c r="CR60" i="6"/>
  <c r="CZ60" i="6"/>
  <c r="DH60" i="6"/>
  <c r="DP60" i="6"/>
  <c r="CC60" i="6"/>
  <c r="CK60" i="6"/>
  <c r="CS60" i="6"/>
  <c r="DA60" i="6"/>
  <c r="DI60" i="6"/>
  <c r="DQ60" i="6"/>
  <c r="CD60" i="6"/>
  <c r="CL60" i="6"/>
  <c r="CT60" i="6"/>
  <c r="DB60" i="6"/>
  <c r="DJ60" i="6"/>
  <c r="CE60" i="6"/>
  <c r="CM60" i="6"/>
  <c r="CU60" i="6"/>
  <c r="DC60" i="6"/>
  <c r="DK60" i="6"/>
  <c r="CF60" i="6"/>
  <c r="CN60" i="6"/>
  <c r="CV60" i="6"/>
  <c r="DD60" i="6"/>
  <c r="DL60" i="6"/>
  <c r="BY60" i="6"/>
  <c r="CG60" i="6"/>
  <c r="CO60" i="6"/>
  <c r="CW60" i="6"/>
  <c r="DE60" i="6"/>
  <c r="DM60" i="6"/>
  <c r="BZ60" i="6"/>
  <c r="CH60" i="6"/>
  <c r="CP60" i="6"/>
  <c r="CX60" i="6"/>
  <c r="DF60" i="6"/>
  <c r="DN60" i="6"/>
  <c r="CI60" i="6"/>
  <c r="BX60" i="6"/>
  <c r="CY60" i="6"/>
  <c r="DG60" i="6"/>
  <c r="DO60" i="6"/>
  <c r="CA60" i="6"/>
  <c r="CQ60" i="6"/>
  <c r="BZ70" i="6"/>
  <c r="CH70" i="6"/>
  <c r="CP70" i="6"/>
  <c r="CX70" i="6"/>
  <c r="DF70" i="6"/>
  <c r="DN70" i="6"/>
  <c r="CB70" i="6"/>
  <c r="CJ70" i="6"/>
  <c r="CR70" i="6"/>
  <c r="CZ70" i="6"/>
  <c r="DH70" i="6"/>
  <c r="DP70" i="6"/>
  <c r="CC70" i="6"/>
  <c r="CK70" i="6"/>
  <c r="CS70" i="6"/>
  <c r="DA70" i="6"/>
  <c r="DI70" i="6"/>
  <c r="DQ70" i="6"/>
  <c r="CD70" i="6"/>
  <c r="CL70" i="6"/>
  <c r="CT70" i="6"/>
  <c r="DB70" i="6"/>
  <c r="DJ70" i="6"/>
  <c r="CE70" i="6"/>
  <c r="CU70" i="6"/>
  <c r="DK70" i="6"/>
  <c r="CN70" i="6"/>
  <c r="DD70" i="6"/>
  <c r="CG70" i="6"/>
  <c r="DC70" i="6"/>
  <c r="CI70" i="6"/>
  <c r="DE70" i="6"/>
  <c r="CM70" i="6"/>
  <c r="DG70" i="6"/>
  <c r="CO70" i="6"/>
  <c r="DL70" i="6"/>
  <c r="CQ70" i="6"/>
  <c r="DM70" i="6"/>
  <c r="BY70" i="6"/>
  <c r="CV70" i="6"/>
  <c r="DO70" i="6"/>
  <c r="CA70" i="6"/>
  <c r="CF70" i="6"/>
  <c r="CW70" i="6"/>
  <c r="BX70" i="6"/>
  <c r="CY70" i="6"/>
  <c r="K27" i="6"/>
  <c r="BW27" i="6" s="1"/>
  <c r="CE76" i="6"/>
  <c r="CM76" i="6"/>
  <c r="CU76" i="6"/>
  <c r="DC76" i="6"/>
  <c r="DK76" i="6"/>
  <c r="CB76" i="6"/>
  <c r="CJ76" i="6"/>
  <c r="CR76" i="6"/>
  <c r="CZ76" i="6"/>
  <c r="DH76" i="6"/>
  <c r="DP76" i="6"/>
  <c r="BZ76" i="6"/>
  <c r="CK76" i="6"/>
  <c r="CV76" i="6"/>
  <c r="DF76" i="6"/>
  <c r="DQ76" i="6"/>
  <c r="CA76" i="6"/>
  <c r="CL76" i="6"/>
  <c r="CW76" i="6"/>
  <c r="DG76" i="6"/>
  <c r="CC76" i="6"/>
  <c r="CN76" i="6"/>
  <c r="CX76" i="6"/>
  <c r="DI76" i="6"/>
  <c r="CD76" i="6"/>
  <c r="CO76" i="6"/>
  <c r="CY76" i="6"/>
  <c r="DJ76" i="6"/>
  <c r="CF76" i="6"/>
  <c r="CP76" i="6"/>
  <c r="DA76" i="6"/>
  <c r="DL76" i="6"/>
  <c r="CG76" i="6"/>
  <c r="CQ76" i="6"/>
  <c r="DB76" i="6"/>
  <c r="DM76" i="6"/>
  <c r="CH76" i="6"/>
  <c r="CS76" i="6"/>
  <c r="DD76" i="6"/>
  <c r="DN76" i="6"/>
  <c r="BX76" i="6"/>
  <c r="CI76" i="6"/>
  <c r="CT76" i="6"/>
  <c r="DE76" i="6"/>
  <c r="DO76" i="6"/>
  <c r="BY76" i="6"/>
  <c r="BY95" i="6"/>
  <c r="CG95" i="6"/>
  <c r="CO95" i="6"/>
  <c r="CW95" i="6"/>
  <c r="DE95" i="6"/>
  <c r="DM95" i="6"/>
  <c r="BZ95" i="6"/>
  <c r="CH95" i="6"/>
  <c r="CP95" i="6"/>
  <c r="CX95" i="6"/>
  <c r="DF95" i="6"/>
  <c r="DN95" i="6"/>
  <c r="CA95" i="6"/>
  <c r="CI95" i="6"/>
  <c r="CQ95" i="6"/>
  <c r="CY95" i="6"/>
  <c r="DG95" i="6"/>
  <c r="DO95" i="6"/>
  <c r="CC95" i="6"/>
  <c r="CK95" i="6"/>
  <c r="CS95" i="6"/>
  <c r="DA95" i="6"/>
  <c r="DI95" i="6"/>
  <c r="DQ95" i="6"/>
  <c r="CD95" i="6"/>
  <c r="CL95" i="6"/>
  <c r="CT95" i="6"/>
  <c r="DB95" i="6"/>
  <c r="DJ95" i="6"/>
  <c r="BX95" i="6"/>
  <c r="CB95" i="6"/>
  <c r="CV95" i="6"/>
  <c r="CF95" i="6"/>
  <c r="DC95" i="6"/>
  <c r="CJ95" i="6"/>
  <c r="DD95" i="6"/>
  <c r="CM95" i="6"/>
  <c r="DH95" i="6"/>
  <c r="CN95" i="6"/>
  <c r="DK95" i="6"/>
  <c r="DL95" i="6"/>
  <c r="DP95" i="6"/>
  <c r="CZ95" i="6"/>
  <c r="CR95" i="6"/>
  <c r="CU95" i="6"/>
  <c r="CE95" i="6"/>
  <c r="CE47" i="6"/>
  <c r="CM47" i="6"/>
  <c r="CU47" i="6"/>
  <c r="DC47" i="6"/>
  <c r="DK47" i="6"/>
  <c r="BY47" i="6"/>
  <c r="CG47" i="6"/>
  <c r="CO47" i="6"/>
  <c r="CW47" i="6"/>
  <c r="DE47" i="6"/>
  <c r="DM47" i="6"/>
  <c r="BZ47" i="6"/>
  <c r="CH47" i="6"/>
  <c r="CP47" i="6"/>
  <c r="CX47" i="6"/>
  <c r="DF47" i="6"/>
  <c r="DN47" i="6"/>
  <c r="CA47" i="6"/>
  <c r="CI47" i="6"/>
  <c r="CQ47" i="6"/>
  <c r="CY47" i="6"/>
  <c r="DG47" i="6"/>
  <c r="DO47" i="6"/>
  <c r="CJ47" i="6"/>
  <c r="CZ47" i="6"/>
  <c r="DP47" i="6"/>
  <c r="CL47" i="6"/>
  <c r="CC47" i="6"/>
  <c r="CS47" i="6"/>
  <c r="DI47" i="6"/>
  <c r="CD47" i="6"/>
  <c r="DB47" i="6"/>
  <c r="CF47" i="6"/>
  <c r="DD47" i="6"/>
  <c r="CK47" i="6"/>
  <c r="DH47" i="6"/>
  <c r="CN47" i="6"/>
  <c r="DJ47" i="6"/>
  <c r="CR47" i="6"/>
  <c r="DL47" i="6"/>
  <c r="CT47" i="6"/>
  <c r="DQ47" i="6"/>
  <c r="CV47" i="6"/>
  <c r="DA47" i="6"/>
  <c r="BX47" i="6"/>
  <c r="CB47" i="6"/>
  <c r="CE99" i="6"/>
  <c r="CM99" i="6"/>
  <c r="CU99" i="6"/>
  <c r="DC99" i="6"/>
  <c r="DK99" i="6"/>
  <c r="BY99" i="6"/>
  <c r="CG99" i="6"/>
  <c r="CO99" i="6"/>
  <c r="CW99" i="6"/>
  <c r="DE99" i="6"/>
  <c r="DM99" i="6"/>
  <c r="CB99" i="6"/>
  <c r="CJ99" i="6"/>
  <c r="CR99" i="6"/>
  <c r="CZ99" i="6"/>
  <c r="DH99" i="6"/>
  <c r="DP99" i="6"/>
  <c r="CI99" i="6"/>
  <c r="CV99" i="6"/>
  <c r="DI99" i="6"/>
  <c r="CK99" i="6"/>
  <c r="CX99" i="6"/>
  <c r="DJ99" i="6"/>
  <c r="BZ99" i="6"/>
  <c r="CL99" i="6"/>
  <c r="CY99" i="6"/>
  <c r="DL99" i="6"/>
  <c r="CA99" i="6"/>
  <c r="CN99" i="6"/>
  <c r="DA99" i="6"/>
  <c r="DN99" i="6"/>
  <c r="CC99" i="6"/>
  <c r="CP99" i="6"/>
  <c r="DB99" i="6"/>
  <c r="DO99" i="6"/>
  <c r="CD99" i="6"/>
  <c r="CQ99" i="6"/>
  <c r="DD99" i="6"/>
  <c r="DQ99" i="6"/>
  <c r="CF99" i="6"/>
  <c r="CS99" i="6"/>
  <c r="DF99" i="6"/>
  <c r="BX99" i="6"/>
  <c r="CH99" i="6"/>
  <c r="CT99" i="6"/>
  <c r="DG99" i="6"/>
  <c r="CA7" i="6"/>
  <c r="CI7" i="6"/>
  <c r="CQ7" i="6"/>
  <c r="CY7" i="6"/>
  <c r="DG7" i="6"/>
  <c r="DO7" i="6"/>
  <c r="CB7" i="6"/>
  <c r="CJ7" i="6"/>
  <c r="CR7" i="6"/>
  <c r="CZ7" i="6"/>
  <c r="DH7" i="6"/>
  <c r="DP7" i="6"/>
  <c r="CC7" i="6"/>
  <c r="CK7" i="6"/>
  <c r="CS7" i="6"/>
  <c r="DA7" i="6"/>
  <c r="DI7" i="6"/>
  <c r="DQ7" i="6"/>
  <c r="CD7" i="6"/>
  <c r="CL7" i="6"/>
  <c r="CT7" i="6"/>
  <c r="DB7" i="6"/>
  <c r="DJ7" i="6"/>
  <c r="CF7" i="6"/>
  <c r="CN7" i="6"/>
  <c r="CV7" i="6"/>
  <c r="DD7" i="6"/>
  <c r="DL7" i="6"/>
  <c r="BZ7" i="6"/>
  <c r="CW7" i="6"/>
  <c r="CE7" i="6"/>
  <c r="CX7" i="6"/>
  <c r="CG7" i="6"/>
  <c r="DC7" i="6"/>
  <c r="CH7" i="6"/>
  <c r="DE7" i="6"/>
  <c r="CM7" i="6"/>
  <c r="DF7" i="6"/>
  <c r="CO7" i="6"/>
  <c r="DK7" i="6"/>
  <c r="CP7" i="6"/>
  <c r="DM7" i="6"/>
  <c r="BY7" i="6"/>
  <c r="CU7" i="6"/>
  <c r="DN7" i="6"/>
  <c r="BX7" i="6"/>
  <c r="CB83" i="6"/>
  <c r="CJ83" i="6"/>
  <c r="CR83" i="6"/>
  <c r="CZ83" i="6"/>
  <c r="DH83" i="6"/>
  <c r="DP83" i="6"/>
  <c r="CC83" i="6"/>
  <c r="CK83" i="6"/>
  <c r="CS83" i="6"/>
  <c r="DA83" i="6"/>
  <c r="DI83" i="6"/>
  <c r="DQ83" i="6"/>
  <c r="CE83" i="6"/>
  <c r="CM83" i="6"/>
  <c r="CU83" i="6"/>
  <c r="DC83" i="6"/>
  <c r="DK83" i="6"/>
  <c r="CF83" i="6"/>
  <c r="CN83" i="6"/>
  <c r="CV83" i="6"/>
  <c r="DD83" i="6"/>
  <c r="DL83" i="6"/>
  <c r="BY83" i="6"/>
  <c r="CG83" i="6"/>
  <c r="CO83" i="6"/>
  <c r="CW83" i="6"/>
  <c r="DE83" i="6"/>
  <c r="DM83" i="6"/>
  <c r="BZ83" i="6"/>
  <c r="CH83" i="6"/>
  <c r="CP83" i="6"/>
  <c r="CX83" i="6"/>
  <c r="DF83" i="6"/>
  <c r="DN83" i="6"/>
  <c r="CA83" i="6"/>
  <c r="DG83" i="6"/>
  <c r="CD83" i="6"/>
  <c r="DJ83" i="6"/>
  <c r="CI83" i="6"/>
  <c r="DO83" i="6"/>
  <c r="CL83" i="6"/>
  <c r="CQ83" i="6"/>
  <c r="CT83" i="6"/>
  <c r="CY83" i="6"/>
  <c r="DB83" i="6"/>
  <c r="BX83" i="6"/>
  <c r="CF79" i="6"/>
  <c r="CN79" i="6"/>
  <c r="CV79" i="6"/>
  <c r="DD79" i="6"/>
  <c r="DL79" i="6"/>
  <c r="BZ79" i="6"/>
  <c r="CH79" i="6"/>
  <c r="CP79" i="6"/>
  <c r="CX79" i="6"/>
  <c r="DF79" i="6"/>
  <c r="DN79" i="6"/>
  <c r="CC79" i="6"/>
  <c r="CK79" i="6"/>
  <c r="CS79" i="6"/>
  <c r="DA79" i="6"/>
  <c r="DI79" i="6"/>
  <c r="DQ79" i="6"/>
  <c r="CB79" i="6"/>
  <c r="CO79" i="6"/>
  <c r="DB79" i="6"/>
  <c r="DO79" i="6"/>
  <c r="CD79" i="6"/>
  <c r="CQ79" i="6"/>
  <c r="DC79" i="6"/>
  <c r="DP79" i="6"/>
  <c r="CE79" i="6"/>
  <c r="CR79" i="6"/>
  <c r="DE79" i="6"/>
  <c r="CG79" i="6"/>
  <c r="CT79" i="6"/>
  <c r="DG79" i="6"/>
  <c r="CI79" i="6"/>
  <c r="CU79" i="6"/>
  <c r="DH79" i="6"/>
  <c r="CJ79" i="6"/>
  <c r="CW79" i="6"/>
  <c r="DJ79" i="6"/>
  <c r="BY79" i="6"/>
  <c r="CL79" i="6"/>
  <c r="CY79" i="6"/>
  <c r="DK79" i="6"/>
  <c r="CA79" i="6"/>
  <c r="CM79" i="6"/>
  <c r="BX79" i="6"/>
  <c r="DM79" i="6"/>
  <c r="CZ79" i="6"/>
  <c r="BZ10" i="6"/>
  <c r="CH10" i="6"/>
  <c r="CP10" i="6"/>
  <c r="CX10" i="6"/>
  <c r="DF10" i="6"/>
  <c r="DN10" i="6"/>
  <c r="CA10" i="6"/>
  <c r="CI10" i="6"/>
  <c r="CQ10" i="6"/>
  <c r="CY10" i="6"/>
  <c r="DG10" i="6"/>
  <c r="DO10" i="6"/>
  <c r="CB10" i="6"/>
  <c r="CJ10" i="6"/>
  <c r="CR10" i="6"/>
  <c r="CZ10" i="6"/>
  <c r="DH10" i="6"/>
  <c r="DP10" i="6"/>
  <c r="CC10" i="6"/>
  <c r="CK10" i="6"/>
  <c r="CS10" i="6"/>
  <c r="DA10" i="6"/>
  <c r="DI10" i="6"/>
  <c r="DQ10" i="6"/>
  <c r="CD10" i="6"/>
  <c r="CL10" i="6"/>
  <c r="CT10" i="6"/>
  <c r="DB10" i="6"/>
  <c r="DJ10" i="6"/>
  <c r="CE10" i="6"/>
  <c r="CM10" i="6"/>
  <c r="CU10" i="6"/>
  <c r="DC10" i="6"/>
  <c r="DK10" i="6"/>
  <c r="CF10" i="6"/>
  <c r="CN10" i="6"/>
  <c r="CV10" i="6"/>
  <c r="DD10" i="6"/>
  <c r="DL10" i="6"/>
  <c r="BY10" i="6"/>
  <c r="BX10" i="6"/>
  <c r="CG10" i="6"/>
  <c r="CO10" i="6"/>
  <c r="CW10" i="6"/>
  <c r="DE10" i="6"/>
  <c r="DM10" i="6"/>
  <c r="CE42" i="6"/>
  <c r="CM42" i="6"/>
  <c r="CU42" i="6"/>
  <c r="DC42" i="6"/>
  <c r="DK42" i="6"/>
  <c r="CF42" i="6"/>
  <c r="CN42" i="6"/>
  <c r="CV42" i="6"/>
  <c r="DD42" i="6"/>
  <c r="DL42" i="6"/>
  <c r="BY42" i="6"/>
  <c r="CG42" i="6"/>
  <c r="CO42" i="6"/>
  <c r="CW42" i="6"/>
  <c r="DE42" i="6"/>
  <c r="DM42" i="6"/>
  <c r="CA42" i="6"/>
  <c r="CI42" i="6"/>
  <c r="CQ42" i="6"/>
  <c r="CY42" i="6"/>
  <c r="DG42" i="6"/>
  <c r="DO42" i="6"/>
  <c r="CB42" i="6"/>
  <c r="CJ42" i="6"/>
  <c r="CR42" i="6"/>
  <c r="CZ42" i="6"/>
  <c r="DH42" i="6"/>
  <c r="DP42" i="6"/>
  <c r="CS42" i="6"/>
  <c r="DN42" i="6"/>
  <c r="DQ42" i="6"/>
  <c r="CC42" i="6"/>
  <c r="CX42" i="6"/>
  <c r="CD42" i="6"/>
  <c r="CT42" i="6"/>
  <c r="DA42" i="6"/>
  <c r="CH42" i="6"/>
  <c r="DB42" i="6"/>
  <c r="CK42" i="6"/>
  <c r="DF42" i="6"/>
  <c r="BX42" i="6"/>
  <c r="CL42" i="6"/>
  <c r="DI42" i="6"/>
  <c r="DJ42" i="6"/>
  <c r="CP42" i="6"/>
  <c r="BZ42" i="6"/>
  <c r="CA43" i="6"/>
  <c r="CI43" i="6"/>
  <c r="CQ43" i="6"/>
  <c r="CY43" i="6"/>
  <c r="DG43" i="6"/>
  <c r="CF43" i="6"/>
  <c r="CN43" i="6"/>
  <c r="CV43" i="6"/>
  <c r="DD43" i="6"/>
  <c r="DL43" i="6"/>
  <c r="BZ43" i="6"/>
  <c r="CK43" i="6"/>
  <c r="CU43" i="6"/>
  <c r="DF43" i="6"/>
  <c r="DP43" i="6"/>
  <c r="CB43" i="6"/>
  <c r="CL43" i="6"/>
  <c r="CW43" i="6"/>
  <c r="DH43" i="6"/>
  <c r="DQ43" i="6"/>
  <c r="CC43" i="6"/>
  <c r="CM43" i="6"/>
  <c r="CX43" i="6"/>
  <c r="DI43" i="6"/>
  <c r="CD43" i="6"/>
  <c r="CO43" i="6"/>
  <c r="CZ43" i="6"/>
  <c r="DJ43" i="6"/>
  <c r="CE43" i="6"/>
  <c r="CP43" i="6"/>
  <c r="DA43" i="6"/>
  <c r="DK43" i="6"/>
  <c r="CG43" i="6"/>
  <c r="CR43" i="6"/>
  <c r="DB43" i="6"/>
  <c r="DM43" i="6"/>
  <c r="CS43" i="6"/>
  <c r="CT43" i="6"/>
  <c r="DC43" i="6"/>
  <c r="DE43" i="6"/>
  <c r="DN43" i="6"/>
  <c r="BY43" i="6"/>
  <c r="DO43" i="6"/>
  <c r="CH43" i="6"/>
  <c r="CJ43" i="6"/>
  <c r="BX43" i="6"/>
  <c r="BZ96" i="6"/>
  <c r="CH96" i="6"/>
  <c r="CP96" i="6"/>
  <c r="CX96" i="6"/>
  <c r="DF96" i="6"/>
  <c r="DN96" i="6"/>
  <c r="CB96" i="6"/>
  <c r="CJ96" i="6"/>
  <c r="CR96" i="6"/>
  <c r="CZ96" i="6"/>
  <c r="DH96" i="6"/>
  <c r="DP96" i="6"/>
  <c r="CE96" i="6"/>
  <c r="CM96" i="6"/>
  <c r="CU96" i="6"/>
  <c r="DC96" i="6"/>
  <c r="DK96" i="6"/>
  <c r="CC96" i="6"/>
  <c r="CO96" i="6"/>
  <c r="DB96" i="6"/>
  <c r="DO96" i="6"/>
  <c r="CD96" i="6"/>
  <c r="CQ96" i="6"/>
  <c r="DD96" i="6"/>
  <c r="DQ96" i="6"/>
  <c r="CF96" i="6"/>
  <c r="CS96" i="6"/>
  <c r="DE96" i="6"/>
  <c r="CG96" i="6"/>
  <c r="CT96" i="6"/>
  <c r="DG96" i="6"/>
  <c r="CI96" i="6"/>
  <c r="CV96" i="6"/>
  <c r="DI96" i="6"/>
  <c r="CK96" i="6"/>
  <c r="CW96" i="6"/>
  <c r="DJ96" i="6"/>
  <c r="BY96" i="6"/>
  <c r="CL96" i="6"/>
  <c r="CY96" i="6"/>
  <c r="DL96" i="6"/>
  <c r="DM96" i="6"/>
  <c r="BX96" i="6"/>
  <c r="CA96" i="6"/>
  <c r="CN96" i="6"/>
  <c r="DA96" i="6"/>
  <c r="R61" i="6"/>
  <c r="BW61" i="6"/>
  <c r="R77" i="6"/>
  <c r="BW77" i="6"/>
  <c r="R49" i="6"/>
  <c r="BW49" i="6"/>
  <c r="R102" i="6"/>
  <c r="BW102" i="6"/>
  <c r="P44" i="6"/>
  <c r="BW44" i="6"/>
  <c r="P26" i="6"/>
  <c r="BW26" i="6"/>
  <c r="P58" i="6"/>
  <c r="BW58" i="6"/>
  <c r="P74" i="6"/>
  <c r="BW74" i="6"/>
  <c r="P68" i="6"/>
  <c r="BW68" i="6"/>
  <c r="R71" i="6"/>
  <c r="BW71" i="6"/>
  <c r="R54" i="6"/>
  <c r="BW54" i="6"/>
  <c r="P98" i="6"/>
  <c r="BW98" i="6"/>
  <c r="P21" i="6"/>
  <c r="BW21" i="6"/>
  <c r="R36" i="6"/>
  <c r="BW36" i="6"/>
  <c r="R41" i="6"/>
  <c r="BW41" i="6"/>
  <c r="R6" i="6"/>
  <c r="BW6" i="6"/>
  <c r="R64" i="6"/>
  <c r="BW64" i="6"/>
  <c r="P48" i="6"/>
  <c r="BW48" i="6"/>
  <c r="R32" i="6"/>
  <c r="BW32" i="6"/>
  <c r="R62" i="6"/>
  <c r="BW62" i="6"/>
  <c r="R72" i="6"/>
  <c r="BW72" i="6"/>
  <c r="R14" i="6"/>
  <c r="BW14" i="6"/>
  <c r="R18" i="6"/>
  <c r="BW18" i="6"/>
  <c r="P29" i="6"/>
  <c r="BW29" i="6"/>
  <c r="R82" i="6"/>
  <c r="BW82" i="6"/>
  <c r="P55" i="6"/>
  <c r="BW55" i="6"/>
  <c r="P53" i="6"/>
  <c r="BW53" i="6"/>
  <c r="R40" i="6"/>
  <c r="BW40" i="6"/>
  <c r="R15" i="6"/>
  <c r="BW15" i="6"/>
  <c r="R92" i="6"/>
  <c r="BW92" i="6"/>
  <c r="R75" i="6"/>
  <c r="BW75" i="6"/>
  <c r="P78" i="6"/>
  <c r="BW78" i="6"/>
  <c r="P59" i="6"/>
  <c r="BW59" i="6"/>
  <c r="R28" i="6"/>
  <c r="BW28" i="6"/>
  <c r="P66" i="6"/>
  <c r="BW66" i="6"/>
  <c r="P89" i="6"/>
  <c r="BW89" i="6"/>
  <c r="P73" i="6"/>
  <c r="BW73" i="6"/>
  <c r="R63" i="6"/>
  <c r="BW63" i="6"/>
  <c r="R50" i="6"/>
  <c r="BW50" i="6"/>
  <c r="P70" i="6"/>
  <c r="R13" i="6"/>
  <c r="BW13" i="6"/>
  <c r="P30" i="6"/>
  <c r="BW30" i="6"/>
  <c r="R88" i="6"/>
  <c r="BW88" i="6"/>
  <c r="P87" i="6"/>
  <c r="BW87" i="6"/>
  <c r="R65" i="6"/>
  <c r="BW65" i="6"/>
  <c r="P101" i="6"/>
  <c r="BW101" i="6"/>
  <c r="R8" i="6"/>
  <c r="BW8" i="6"/>
  <c r="P41" i="6"/>
  <c r="P83" i="6"/>
  <c r="K105" i="6"/>
  <c r="BW105" i="6" s="1"/>
  <c r="R43" i="6"/>
  <c r="L103" i="6"/>
  <c r="K93" i="6"/>
  <c r="BW93" i="6" s="1"/>
  <c r="K80" i="6"/>
  <c r="P80" i="6" s="1"/>
  <c r="R29" i="6"/>
  <c r="P43" i="6"/>
  <c r="R74" i="6"/>
  <c r="L86" i="6"/>
  <c r="L91" i="6"/>
  <c r="R83" i="6"/>
  <c r="P49" i="6"/>
  <c r="L93" i="6"/>
  <c r="P32" i="6"/>
  <c r="P13" i="6"/>
  <c r="P62" i="6"/>
  <c r="R30" i="6"/>
  <c r="R99" i="6"/>
  <c r="P63" i="6"/>
  <c r="P7" i="6"/>
  <c r="R68" i="6"/>
  <c r="R87" i="6"/>
  <c r="P96" i="6"/>
  <c r="R7" i="6"/>
  <c r="R96" i="6"/>
  <c r="P54" i="6"/>
  <c r="R66" i="6"/>
  <c r="P99" i="6"/>
  <c r="L97" i="6"/>
  <c r="P50" i="6"/>
  <c r="R76" i="6"/>
  <c r="R42" i="6"/>
  <c r="R89" i="6"/>
  <c r="P77" i="6"/>
  <c r="R26" i="6"/>
  <c r="R59" i="6"/>
  <c r="R98" i="6"/>
  <c r="P61" i="6"/>
  <c r="L80" i="6"/>
  <c r="K91" i="6"/>
  <c r="BW91" i="6" s="1"/>
  <c r="P65" i="6"/>
  <c r="P79" i="6"/>
  <c r="P18" i="6"/>
  <c r="R21" i="6"/>
  <c r="P15" i="6"/>
  <c r="L85" i="6"/>
  <c r="R79" i="6"/>
  <c r="K103" i="6"/>
  <c r="BW103" i="6" s="1"/>
  <c r="P8" i="6"/>
  <c r="R70" i="6"/>
  <c r="P14" i="6"/>
  <c r="L47" i="6"/>
  <c r="P82" i="6"/>
  <c r="R48" i="6"/>
  <c r="P40" i="6"/>
  <c r="P88" i="6"/>
  <c r="L105" i="6"/>
  <c r="R60" i="6"/>
  <c r="P60" i="6"/>
  <c r="P84" i="6"/>
  <c r="R84" i="6"/>
  <c r="R47" i="6"/>
  <c r="P47" i="6"/>
  <c r="P27" i="6"/>
  <c r="R27" i="6"/>
  <c r="R95" i="6"/>
  <c r="P95" i="6"/>
  <c r="R10" i="6"/>
  <c r="P10" i="6"/>
  <c r="R58" i="6"/>
  <c r="K86" i="6"/>
  <c r="BW86" i="6" s="1"/>
  <c r="K85" i="6"/>
  <c r="BW85" i="6" s="1"/>
  <c r="R101" i="6"/>
  <c r="P102" i="6"/>
  <c r="L27" i="6"/>
  <c r="L84" i="6"/>
  <c r="R78" i="6"/>
  <c r="R44" i="6"/>
  <c r="R73" i="6"/>
  <c r="R55" i="6"/>
  <c r="P92" i="6"/>
  <c r="P75" i="6"/>
  <c r="R53" i="6"/>
  <c r="P28" i="6"/>
  <c r="P6" i="6"/>
  <c r="P64" i="6"/>
  <c r="P76" i="6"/>
  <c r="P71" i="6"/>
  <c r="K97" i="6"/>
  <c r="BW97" i="6" s="1"/>
  <c r="P72" i="6"/>
  <c r="P42" i="6"/>
  <c r="P36" i="6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E14" i="5"/>
  <c r="W14" i="5"/>
  <c r="L14" i="5"/>
  <c r="BS13" i="5"/>
  <c r="BR13" i="5"/>
  <c r="BP13" i="5"/>
  <c r="BL13" i="5"/>
  <c r="BI13" i="5"/>
  <c r="BF13" i="5"/>
  <c r="BB13" i="5"/>
  <c r="AZ13" i="5"/>
  <c r="AY13" i="5"/>
  <c r="AX13" i="5"/>
  <c r="AW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C13" i="5"/>
  <c r="AB13" i="5"/>
  <c r="AA13" i="5"/>
  <c r="X13" i="5"/>
  <c r="V13" i="5"/>
  <c r="U13" i="5"/>
  <c r="T13" i="5"/>
  <c r="R13" i="5"/>
  <c r="Q13" i="5"/>
  <c r="P13" i="5"/>
  <c r="N13" i="5"/>
  <c r="K13" i="5"/>
  <c r="J13" i="5"/>
  <c r="I13" i="5"/>
  <c r="H13" i="5"/>
  <c r="G13" i="5"/>
  <c r="F13" i="5"/>
  <c r="E13" i="5"/>
  <c r="D13" i="5"/>
  <c r="C13" i="5"/>
  <c r="AB12" i="5"/>
  <c r="R12" i="5"/>
  <c r="N12" i="5"/>
  <c r="BV11" i="5"/>
  <c r="BV18" i="5" s="1"/>
  <c r="BT11" i="5"/>
  <c r="BT18" i="5" s="1"/>
  <c r="BR11" i="5"/>
  <c r="BR18" i="5" s="1"/>
  <c r="BP11" i="5"/>
  <c r="BP16" i="5" s="1"/>
  <c r="BN11" i="5"/>
  <c r="BN18" i="5" s="1"/>
  <c r="BL11" i="5"/>
  <c r="BL18" i="5" s="1"/>
  <c r="BK11" i="5"/>
  <c r="BK18" i="5" s="1"/>
  <c r="BJ11" i="5"/>
  <c r="BJ18" i="5" s="1"/>
  <c r="BI11" i="5"/>
  <c r="BI16" i="5" s="1"/>
  <c r="BG11" i="5"/>
  <c r="BG18" i="5" s="1"/>
  <c r="BF11" i="5"/>
  <c r="BF18" i="5" s="1"/>
  <c r="BC11" i="5"/>
  <c r="BC18" i="5" s="1"/>
  <c r="BB11" i="5"/>
  <c r="BB18" i="5" s="1"/>
  <c r="BA11" i="5"/>
  <c r="BA16" i="5" s="1"/>
  <c r="AZ11" i="5"/>
  <c r="AZ16" i="5" s="1"/>
  <c r="AY11" i="5"/>
  <c r="AY18" i="5" s="1"/>
  <c r="AX11" i="5"/>
  <c r="AX18" i="5" s="1"/>
  <c r="AW11" i="5"/>
  <c r="AW18" i="5" s="1"/>
  <c r="AV11" i="5"/>
  <c r="AV18" i="5" s="1"/>
  <c r="AT11" i="5"/>
  <c r="AT18" i="5" s="1"/>
  <c r="AS11" i="5"/>
  <c r="AS16" i="5" s="1"/>
  <c r="AR11" i="5"/>
  <c r="AR16" i="5" s="1"/>
  <c r="AP11" i="5"/>
  <c r="AP18" i="5" s="1"/>
  <c r="AO11" i="5"/>
  <c r="AO18" i="5" s="1"/>
  <c r="AN11" i="5"/>
  <c r="AN18" i="5" s="1"/>
  <c r="AM11" i="5"/>
  <c r="AM18" i="5" s="1"/>
  <c r="AL11" i="5"/>
  <c r="AL18" i="5" s="1"/>
  <c r="AJ11" i="5"/>
  <c r="AJ16" i="5" s="1"/>
  <c r="AI11" i="5"/>
  <c r="AI18" i="5" s="1"/>
  <c r="AH11" i="5"/>
  <c r="AH18" i="5" s="1"/>
  <c r="AF11" i="5"/>
  <c r="AF18" i="5" s="1"/>
  <c r="AE11" i="5"/>
  <c r="AE18" i="5" s="1"/>
  <c r="AD11" i="5"/>
  <c r="AD18" i="5" s="1"/>
  <c r="AC11" i="5"/>
  <c r="AC16" i="5" s="1"/>
  <c r="AB11" i="5"/>
  <c r="AB16" i="5" s="1"/>
  <c r="AA11" i="5"/>
  <c r="AA18" i="5" s="1"/>
  <c r="Z11" i="5"/>
  <c r="Z18" i="5" s="1"/>
  <c r="Y11" i="5"/>
  <c r="Y18" i="5" s="1"/>
  <c r="X11" i="5"/>
  <c r="X18" i="5" s="1"/>
  <c r="W11" i="5"/>
  <c r="W18" i="5" s="1"/>
  <c r="V11" i="5"/>
  <c r="V18" i="5" s="1"/>
  <c r="U11" i="5"/>
  <c r="U16" i="5" s="1"/>
  <c r="S11" i="5"/>
  <c r="S18" i="5" s="1"/>
  <c r="R11" i="5"/>
  <c r="R18" i="5" s="1"/>
  <c r="Q11" i="5"/>
  <c r="Q18" i="5" s="1"/>
  <c r="P11" i="5"/>
  <c r="P18" i="5" s="1"/>
  <c r="O11" i="5"/>
  <c r="O18" i="5" s="1"/>
  <c r="N11" i="5"/>
  <c r="N18" i="5" s="1"/>
  <c r="L11" i="5"/>
  <c r="L16" i="5" s="1"/>
  <c r="K11" i="5"/>
  <c r="K18" i="5" s="1"/>
  <c r="J11" i="5"/>
  <c r="J18" i="5" s="1"/>
  <c r="H11" i="5"/>
  <c r="H18" i="5" s="1"/>
  <c r="F11" i="5"/>
  <c r="F18" i="5" s="1"/>
  <c r="E11" i="5"/>
  <c r="E16" i="5" s="1"/>
  <c r="BM10" i="5"/>
  <c r="BH10" i="5"/>
  <c r="BD10" i="5"/>
  <c r="AU10" i="5"/>
  <c r="AQ10" i="5"/>
  <c r="AK10" i="5"/>
  <c r="AG10" i="5"/>
  <c r="T10" i="5"/>
  <c r="I10" i="5"/>
  <c r="G10" i="5"/>
  <c r="D10" i="5"/>
  <c r="C10" i="5"/>
  <c r="BM9" i="5"/>
  <c r="BH9" i="5"/>
  <c r="BH11" i="5" s="1"/>
  <c r="BD9" i="5"/>
  <c r="BD12" i="5" s="1"/>
  <c r="AU9" i="5"/>
  <c r="AQ9" i="5"/>
  <c r="AQ12" i="5" s="1"/>
  <c r="AK9" i="5"/>
  <c r="AG9" i="5"/>
  <c r="T9" i="5"/>
  <c r="T11" i="5" s="1"/>
  <c r="I9" i="5"/>
  <c r="G9" i="5"/>
  <c r="G12" i="5" s="1"/>
  <c r="E9" i="5"/>
  <c r="E12" i="5" s="1"/>
  <c r="D9" i="5"/>
  <c r="D12" i="5" s="1"/>
  <c r="C9" i="5"/>
  <c r="C12" i="5" s="1"/>
  <c r="BW8" i="5"/>
  <c r="BW11" i="5" s="1"/>
  <c r="BU8" i="5"/>
  <c r="BU11" i="5" s="1"/>
  <c r="BS8" i="5"/>
  <c r="BS11" i="5" s="1"/>
  <c r="BQ8" i="5"/>
  <c r="BQ11" i="5" s="1"/>
  <c r="BO8" i="5"/>
  <c r="BO11" i="5" s="1"/>
  <c r="BE8" i="5"/>
  <c r="BE11" i="5" s="1"/>
  <c r="M8" i="5"/>
  <c r="M11" i="5" s="1"/>
  <c r="M4" i="5"/>
  <c r="M13" i="5" s="1"/>
  <c r="R33" i="2"/>
  <c r="R34" i="2"/>
  <c r="R31" i="2"/>
  <c r="R41" i="2"/>
  <c r="R28" i="2"/>
  <c r="R61" i="2"/>
  <c r="R16" i="2"/>
  <c r="R3" i="2"/>
  <c r="R4" i="2"/>
  <c r="R54" i="2"/>
  <c r="R27" i="2"/>
  <c r="R17" i="2"/>
  <c r="R26" i="2"/>
  <c r="R7" i="2"/>
  <c r="R10" i="2"/>
  <c r="R9" i="2"/>
  <c r="R58" i="2"/>
  <c r="R23" i="2"/>
  <c r="R38" i="2"/>
  <c r="R6" i="2"/>
  <c r="R21" i="2"/>
  <c r="R52" i="2"/>
  <c r="R51" i="2"/>
  <c r="R45" i="2"/>
  <c r="R2" i="2"/>
  <c r="R40" i="2"/>
  <c r="R20" i="2"/>
  <c r="R64" i="2"/>
  <c r="R39" i="2"/>
  <c r="R70" i="2"/>
  <c r="R32" i="2"/>
  <c r="R71" i="2"/>
  <c r="R67" i="2"/>
  <c r="R47" i="2"/>
  <c r="R19" i="2"/>
  <c r="R42" i="2"/>
  <c r="R36" i="2"/>
  <c r="R46" i="2"/>
  <c r="R49" i="2"/>
  <c r="R44" i="2"/>
  <c r="R43" i="2"/>
  <c r="R50" i="2"/>
  <c r="R65" i="2"/>
  <c r="R60" i="2"/>
  <c r="R56" i="2"/>
  <c r="R72" i="2"/>
  <c r="R62" i="2"/>
  <c r="R55" i="2"/>
  <c r="R59" i="2"/>
  <c r="R75" i="2"/>
  <c r="R37" i="2"/>
  <c r="R68" i="2"/>
  <c r="R35" i="2"/>
  <c r="R12" i="2"/>
  <c r="R57" i="2"/>
  <c r="R69" i="2"/>
  <c r="R74" i="2"/>
  <c r="R73" i="2"/>
  <c r="R11" i="2"/>
  <c r="R30" i="2"/>
  <c r="R29" i="2"/>
  <c r="R25" i="2"/>
  <c r="R24" i="2"/>
  <c r="R18" i="2"/>
  <c r="R14" i="2"/>
  <c r="R5" i="2"/>
  <c r="R15" i="2"/>
  <c r="R66" i="2"/>
  <c r="R63" i="2"/>
  <c r="R53" i="2"/>
  <c r="R22" i="2"/>
  <c r="R8" i="2"/>
  <c r="L33" i="2"/>
  <c r="Q33" i="2" s="1"/>
  <c r="L34" i="2"/>
  <c r="Q34" i="2" s="1"/>
  <c r="L31" i="2"/>
  <c r="Q31" i="2" s="1"/>
  <c r="L41" i="2"/>
  <c r="Q41" i="2" s="1"/>
  <c r="L28" i="2"/>
  <c r="Q28" i="2" s="1"/>
  <c r="L61" i="2"/>
  <c r="Q61" i="2" s="1"/>
  <c r="L16" i="2"/>
  <c r="Q16" i="2" s="1"/>
  <c r="L54" i="2"/>
  <c r="Q54" i="2" s="1"/>
  <c r="L27" i="2"/>
  <c r="Q27" i="2" s="1"/>
  <c r="L17" i="2"/>
  <c r="Q17" i="2" s="1"/>
  <c r="L26" i="2"/>
  <c r="Q26" i="2" s="1"/>
  <c r="L7" i="2"/>
  <c r="Q7" i="2" s="1"/>
  <c r="L10" i="2"/>
  <c r="Q10" i="2" s="1"/>
  <c r="L9" i="2"/>
  <c r="Q9" i="2" s="1"/>
  <c r="L58" i="2"/>
  <c r="Q58" i="2" s="1"/>
  <c r="L23" i="2"/>
  <c r="Q23" i="2" s="1"/>
  <c r="L38" i="2"/>
  <c r="Q38" i="2" s="1"/>
  <c r="L21" i="2"/>
  <c r="Q21" i="2" s="1"/>
  <c r="L52" i="2"/>
  <c r="Q52" i="2" s="1"/>
  <c r="L51" i="2"/>
  <c r="Q51" i="2" s="1"/>
  <c r="L45" i="2"/>
  <c r="Q45" i="2" s="1"/>
  <c r="L40" i="2"/>
  <c r="Q40" i="2" s="1"/>
  <c r="L20" i="2"/>
  <c r="Q20" i="2" s="1"/>
  <c r="L64" i="2"/>
  <c r="Q64" i="2" s="1"/>
  <c r="L39" i="2"/>
  <c r="Q39" i="2" s="1"/>
  <c r="L70" i="2"/>
  <c r="Q70" i="2" s="1"/>
  <c r="L47" i="2"/>
  <c r="Q47" i="2" s="1"/>
  <c r="L49" i="2"/>
  <c r="Q49" i="2" s="1"/>
  <c r="L44" i="2"/>
  <c r="Q44" i="2" s="1"/>
  <c r="L43" i="2"/>
  <c r="Q43" i="2" s="1"/>
  <c r="L50" i="2"/>
  <c r="Q50" i="2" s="1"/>
  <c r="L72" i="2"/>
  <c r="Q72" i="2" s="1"/>
  <c r="L62" i="2"/>
  <c r="Q62" i="2" s="1"/>
  <c r="L55" i="2"/>
  <c r="Q55" i="2" s="1"/>
  <c r="L59" i="2"/>
  <c r="Q59" i="2" s="1"/>
  <c r="L37" i="2"/>
  <c r="Q37" i="2" s="1"/>
  <c r="L68" i="2"/>
  <c r="Q68" i="2" s="1"/>
  <c r="L35" i="2"/>
  <c r="Q35" i="2" s="1"/>
  <c r="L74" i="2"/>
  <c r="Q74" i="2" s="1"/>
  <c r="L11" i="2"/>
  <c r="Q11" i="2" s="1"/>
  <c r="L30" i="2"/>
  <c r="Q30" i="2" s="1"/>
  <c r="L29" i="2"/>
  <c r="Q29" i="2" s="1"/>
  <c r="L25" i="2"/>
  <c r="Q25" i="2" s="1"/>
  <c r="L24" i="2"/>
  <c r="Q24" i="2" s="1"/>
  <c r="L18" i="2"/>
  <c r="Q18" i="2" s="1"/>
  <c r="L14" i="2"/>
  <c r="Q14" i="2" s="1"/>
  <c r="L5" i="2"/>
  <c r="Q5" i="2" s="1"/>
  <c r="L15" i="2"/>
  <c r="Q15" i="2" s="1"/>
  <c r="L66" i="2"/>
  <c r="Q66" i="2" s="1"/>
  <c r="L63" i="2"/>
  <c r="Q63" i="2" s="1"/>
  <c r="L53" i="2"/>
  <c r="Q53" i="2" s="1"/>
  <c r="L22" i="2"/>
  <c r="Q22" i="2" s="1"/>
  <c r="K56" i="2"/>
  <c r="J56" i="2"/>
  <c r="K60" i="2"/>
  <c r="J60" i="2"/>
  <c r="L60" i="2" s="1"/>
  <c r="Q60" i="2" s="1"/>
  <c r="K65" i="2"/>
  <c r="M65" i="2" s="1"/>
  <c r="J65" i="2"/>
  <c r="K46" i="2"/>
  <c r="J46" i="2"/>
  <c r="K36" i="2"/>
  <c r="J36" i="2"/>
  <c r="K42" i="2"/>
  <c r="J42" i="2"/>
  <c r="L42" i="2" s="1"/>
  <c r="Q42" i="2" s="1"/>
  <c r="K19" i="2"/>
  <c r="J19" i="2"/>
  <c r="K8" i="2"/>
  <c r="J8" i="2"/>
  <c r="I73" i="2"/>
  <c r="L73" i="2" s="1"/>
  <c r="Q73" i="2" s="1"/>
  <c r="I69" i="2"/>
  <c r="L69" i="2" s="1"/>
  <c r="Q69" i="2" s="1"/>
  <c r="I57" i="2"/>
  <c r="L57" i="2" s="1"/>
  <c r="Q57" i="2" s="1"/>
  <c r="I75" i="2"/>
  <c r="L75" i="2" s="1"/>
  <c r="Q75" i="2" s="1"/>
  <c r="I67" i="2"/>
  <c r="L67" i="2" s="1"/>
  <c r="Q67" i="2" s="1"/>
  <c r="I71" i="2"/>
  <c r="L71" i="2" s="1"/>
  <c r="Q71" i="2" s="1"/>
  <c r="K32" i="2"/>
  <c r="J32" i="2"/>
  <c r="K2" i="2"/>
  <c r="J2" i="2"/>
  <c r="K6" i="2"/>
  <c r="J6" i="2"/>
  <c r="M17" i="2"/>
  <c r="M27" i="2"/>
  <c r="J4" i="2"/>
  <c r="L4" i="2" s="1"/>
  <c r="Q4" i="2" s="1"/>
  <c r="L13" i="2"/>
  <c r="Q13" i="2" s="1"/>
  <c r="M13" i="2"/>
  <c r="K3" i="2"/>
  <c r="J3" i="2"/>
  <c r="L3" i="2" s="1"/>
  <c r="Q3" i="2" s="1"/>
  <c r="I12" i="2"/>
  <c r="L12" i="2" s="1"/>
  <c r="Q12" i="2" s="1"/>
  <c r="E12" i="2"/>
  <c r="N12" i="2" s="1"/>
  <c r="N8" i="2"/>
  <c r="N15" i="2"/>
  <c r="N5" i="2"/>
  <c r="N35" i="2"/>
  <c r="N68" i="2"/>
  <c r="O22" i="2"/>
  <c r="O30" i="2"/>
  <c r="O11" i="2"/>
  <c r="CT84" i="6" l="1"/>
  <c r="DF84" i="6"/>
  <c r="BZ84" i="6"/>
  <c r="CV84" i="6"/>
  <c r="DQ84" i="6"/>
  <c r="CR84" i="6"/>
  <c r="CA84" i="6"/>
  <c r="CW84" i="6"/>
  <c r="CL84" i="6"/>
  <c r="DB84" i="6"/>
  <c r="CD84" i="6"/>
  <c r="CQ84" i="6"/>
  <c r="CG84" i="6"/>
  <c r="CB84" i="6"/>
  <c r="CI84" i="6"/>
  <c r="DC84" i="6"/>
  <c r="CE84" i="6"/>
  <c r="DG84" i="6"/>
  <c r="DE84" i="6"/>
  <c r="BX84" i="6"/>
  <c r="CX84" i="6"/>
  <c r="DD84" i="6"/>
  <c r="CK84" i="6"/>
  <c r="CC84" i="6"/>
  <c r="CN84" i="6"/>
  <c r="P105" i="6"/>
  <c r="DH84" i="6"/>
  <c r="DO84" i="6"/>
  <c r="BY84" i="6"/>
  <c r="DI84" i="6"/>
  <c r="DP84" i="6"/>
  <c r="CH84" i="6"/>
  <c r="DM84" i="6"/>
  <c r="CF84" i="6"/>
  <c r="DA84" i="6"/>
  <c r="CU84" i="6"/>
  <c r="R93" i="6"/>
  <c r="EA99" i="6"/>
  <c r="DX99" i="6"/>
  <c r="DU99" i="6"/>
  <c r="FC99" i="6"/>
  <c r="EJ99" i="6"/>
  <c r="FL99" i="6"/>
  <c r="FI99" i="6"/>
  <c r="FE99" i="6"/>
  <c r="EU99" i="6"/>
  <c r="EB99" i="6"/>
  <c r="FB99" i="6"/>
  <c r="EY99" i="6"/>
  <c r="EV99" i="6"/>
  <c r="ES99" i="6"/>
  <c r="EM99" i="6"/>
  <c r="DT99" i="6"/>
  <c r="EO99" i="6"/>
  <c r="EL99" i="6"/>
  <c r="EI99" i="6"/>
  <c r="EF99" i="6"/>
  <c r="EE99" i="6"/>
  <c r="FF99" i="6"/>
  <c r="EC99" i="6"/>
  <c r="DY99" i="6"/>
  <c r="DV99" i="6"/>
  <c r="FD99" i="6"/>
  <c r="DW99" i="6"/>
  <c r="EX99" i="6"/>
  <c r="DS99" i="6"/>
  <c r="FJ99" i="6"/>
  <c r="FG99" i="6"/>
  <c r="EQ99" i="6"/>
  <c r="FH99" i="6"/>
  <c r="EP99" i="6"/>
  <c r="FA99" i="6"/>
  <c r="EW99" i="6"/>
  <c r="ET99" i="6"/>
  <c r="ED99" i="6"/>
  <c r="EZ99" i="6"/>
  <c r="EH99" i="6"/>
  <c r="EN99" i="6"/>
  <c r="EK99" i="6"/>
  <c r="EG99" i="6"/>
  <c r="FK99" i="6"/>
  <c r="ER99" i="6"/>
  <c r="DZ99" i="6"/>
  <c r="DN84" i="6"/>
  <c r="CJ84" i="6"/>
  <c r="CY84" i="6"/>
  <c r="CO84" i="6"/>
  <c r="DK84" i="6"/>
  <c r="CS84" i="6"/>
  <c r="R105" i="6"/>
  <c r="DJ84" i="6"/>
  <c r="CZ84" i="6"/>
  <c r="CP84" i="6"/>
  <c r="DL84" i="6"/>
  <c r="P93" i="6"/>
  <c r="CF103" i="6"/>
  <c r="CN103" i="6"/>
  <c r="CV103" i="6"/>
  <c r="DD103" i="6"/>
  <c r="DL103" i="6"/>
  <c r="BY103" i="6"/>
  <c r="CG103" i="6"/>
  <c r="CO103" i="6"/>
  <c r="CW103" i="6"/>
  <c r="DE103" i="6"/>
  <c r="DM103" i="6"/>
  <c r="BZ103" i="6"/>
  <c r="CH103" i="6"/>
  <c r="CP103" i="6"/>
  <c r="CX103" i="6"/>
  <c r="DF103" i="6"/>
  <c r="DN103" i="6"/>
  <c r="CA103" i="6"/>
  <c r="CI103" i="6"/>
  <c r="CQ103" i="6"/>
  <c r="CY103" i="6"/>
  <c r="DG103" i="6"/>
  <c r="DO103" i="6"/>
  <c r="CB103" i="6"/>
  <c r="CJ103" i="6"/>
  <c r="CR103" i="6"/>
  <c r="CZ103" i="6"/>
  <c r="DH103" i="6"/>
  <c r="DP103" i="6"/>
  <c r="CC103" i="6"/>
  <c r="CK103" i="6"/>
  <c r="CS103" i="6"/>
  <c r="DA103" i="6"/>
  <c r="DI103" i="6"/>
  <c r="DQ103" i="6"/>
  <c r="CD103" i="6"/>
  <c r="CL103" i="6"/>
  <c r="CT103" i="6"/>
  <c r="DB103" i="6"/>
  <c r="DJ103" i="6"/>
  <c r="BX103" i="6"/>
  <c r="CE103" i="6"/>
  <c r="CM103" i="6"/>
  <c r="CU103" i="6"/>
  <c r="DC103" i="6"/>
  <c r="DK103" i="6"/>
  <c r="CE50" i="6"/>
  <c r="CM50" i="6"/>
  <c r="CU50" i="6"/>
  <c r="DC50" i="6"/>
  <c r="DK50" i="6"/>
  <c r="CF50" i="6"/>
  <c r="CN50" i="6"/>
  <c r="CV50" i="6"/>
  <c r="DD50" i="6"/>
  <c r="DL50" i="6"/>
  <c r="BY50" i="6"/>
  <c r="CG50" i="6"/>
  <c r="CO50" i="6"/>
  <c r="CW50" i="6"/>
  <c r="DE50" i="6"/>
  <c r="DM50" i="6"/>
  <c r="BZ50" i="6"/>
  <c r="CH50" i="6"/>
  <c r="CP50" i="6"/>
  <c r="CX50" i="6"/>
  <c r="DF50" i="6"/>
  <c r="DN50" i="6"/>
  <c r="CA50" i="6"/>
  <c r="CI50" i="6"/>
  <c r="CQ50" i="6"/>
  <c r="CY50" i="6"/>
  <c r="DG50" i="6"/>
  <c r="DO50" i="6"/>
  <c r="CB50" i="6"/>
  <c r="CJ50" i="6"/>
  <c r="CR50" i="6"/>
  <c r="CZ50" i="6"/>
  <c r="DH50" i="6"/>
  <c r="DP50" i="6"/>
  <c r="CC50" i="6"/>
  <c r="CK50" i="6"/>
  <c r="CS50" i="6"/>
  <c r="DA50" i="6"/>
  <c r="DI50" i="6"/>
  <c r="DQ50" i="6"/>
  <c r="DB50" i="6"/>
  <c r="BX50" i="6"/>
  <c r="CT50" i="6"/>
  <c r="DJ50" i="6"/>
  <c r="CD50" i="6"/>
  <c r="CL50" i="6"/>
  <c r="BY40" i="6"/>
  <c r="CB40" i="6"/>
  <c r="CC40" i="6"/>
  <c r="CK40" i="6"/>
  <c r="CS40" i="6"/>
  <c r="DA40" i="6"/>
  <c r="DI40" i="6"/>
  <c r="DQ40" i="6"/>
  <c r="CH40" i="6"/>
  <c r="CP40" i="6"/>
  <c r="CX40" i="6"/>
  <c r="DF40" i="6"/>
  <c r="DN40" i="6"/>
  <c r="CE40" i="6"/>
  <c r="CO40" i="6"/>
  <c r="CZ40" i="6"/>
  <c r="DK40" i="6"/>
  <c r="CF40" i="6"/>
  <c r="CQ40" i="6"/>
  <c r="DB40" i="6"/>
  <c r="DL40" i="6"/>
  <c r="CG40" i="6"/>
  <c r="CR40" i="6"/>
  <c r="DC40" i="6"/>
  <c r="DM40" i="6"/>
  <c r="CI40" i="6"/>
  <c r="CT40" i="6"/>
  <c r="DD40" i="6"/>
  <c r="DO40" i="6"/>
  <c r="CJ40" i="6"/>
  <c r="CU40" i="6"/>
  <c r="DE40" i="6"/>
  <c r="DP40" i="6"/>
  <c r="BZ40" i="6"/>
  <c r="CL40" i="6"/>
  <c r="CV40" i="6"/>
  <c r="DG40" i="6"/>
  <c r="CW40" i="6"/>
  <c r="CY40" i="6"/>
  <c r="DH40" i="6"/>
  <c r="DJ40" i="6"/>
  <c r="CA40" i="6"/>
  <c r="CD40" i="6"/>
  <c r="CM40" i="6"/>
  <c r="CN40" i="6"/>
  <c r="BX40" i="6"/>
  <c r="CF44" i="6"/>
  <c r="CN44" i="6"/>
  <c r="CV44" i="6"/>
  <c r="DD44" i="6"/>
  <c r="DL44" i="6"/>
  <c r="BZ44" i="6"/>
  <c r="CH44" i="6"/>
  <c r="CP44" i="6"/>
  <c r="CX44" i="6"/>
  <c r="DF44" i="6"/>
  <c r="DN44" i="6"/>
  <c r="CA44" i="6"/>
  <c r="CI44" i="6"/>
  <c r="CQ44" i="6"/>
  <c r="CY44" i="6"/>
  <c r="DG44" i="6"/>
  <c r="DO44" i="6"/>
  <c r="CB44" i="6"/>
  <c r="CJ44" i="6"/>
  <c r="CR44" i="6"/>
  <c r="CZ44" i="6"/>
  <c r="DH44" i="6"/>
  <c r="DP44" i="6"/>
  <c r="CC44" i="6"/>
  <c r="CS44" i="6"/>
  <c r="DI44" i="6"/>
  <c r="CL44" i="6"/>
  <c r="DB44" i="6"/>
  <c r="BY44" i="6"/>
  <c r="CU44" i="6"/>
  <c r="DQ44" i="6"/>
  <c r="CD44" i="6"/>
  <c r="CW44" i="6"/>
  <c r="CE44" i="6"/>
  <c r="DA44" i="6"/>
  <c r="CG44" i="6"/>
  <c r="DC44" i="6"/>
  <c r="CK44" i="6"/>
  <c r="DE44" i="6"/>
  <c r="CM44" i="6"/>
  <c r="DJ44" i="6"/>
  <c r="CO44" i="6"/>
  <c r="CT44" i="6"/>
  <c r="DK44" i="6"/>
  <c r="DM44" i="6"/>
  <c r="BX44" i="6"/>
  <c r="CB97" i="6"/>
  <c r="CJ97" i="6"/>
  <c r="CR97" i="6"/>
  <c r="CZ97" i="6"/>
  <c r="EU97" i="6" s="1"/>
  <c r="DH97" i="6"/>
  <c r="DP97" i="6"/>
  <c r="BY97" i="6"/>
  <c r="CG97" i="6"/>
  <c r="CO97" i="6"/>
  <c r="CW97" i="6"/>
  <c r="DE97" i="6"/>
  <c r="DM97" i="6"/>
  <c r="CC97" i="6"/>
  <c r="CM97" i="6"/>
  <c r="CX97" i="6"/>
  <c r="DI97" i="6"/>
  <c r="CD97" i="6"/>
  <c r="CN97" i="6"/>
  <c r="CY97" i="6"/>
  <c r="DJ97" i="6"/>
  <c r="CE97" i="6"/>
  <c r="CP97" i="6"/>
  <c r="DA97" i="6"/>
  <c r="DK97" i="6"/>
  <c r="CF97" i="6"/>
  <c r="CQ97" i="6"/>
  <c r="DB97" i="6"/>
  <c r="DL97" i="6"/>
  <c r="CH97" i="6"/>
  <c r="CS97" i="6"/>
  <c r="DC97" i="6"/>
  <c r="DN97" i="6"/>
  <c r="CI97" i="6"/>
  <c r="CT97" i="6"/>
  <c r="DD97" i="6"/>
  <c r="DO97" i="6"/>
  <c r="BX97" i="6"/>
  <c r="BZ97" i="6"/>
  <c r="CK97" i="6"/>
  <c r="CU97" i="6"/>
  <c r="DF97" i="6"/>
  <c r="DQ97" i="6"/>
  <c r="CA97" i="6"/>
  <c r="CL97" i="6"/>
  <c r="CV97" i="6"/>
  <c r="DG97" i="6"/>
  <c r="CD8" i="6"/>
  <c r="CL8" i="6"/>
  <c r="CT8" i="6"/>
  <c r="DB8" i="6"/>
  <c r="DJ8" i="6"/>
  <c r="CE8" i="6"/>
  <c r="CM8" i="6"/>
  <c r="CU8" i="6"/>
  <c r="DC8" i="6"/>
  <c r="DK8" i="6"/>
  <c r="CF8" i="6"/>
  <c r="CN8" i="6"/>
  <c r="CV8" i="6"/>
  <c r="DD8" i="6"/>
  <c r="DL8" i="6"/>
  <c r="BY8" i="6"/>
  <c r="CG8" i="6"/>
  <c r="CO8" i="6"/>
  <c r="CW8" i="6"/>
  <c r="DE8" i="6"/>
  <c r="DM8" i="6"/>
  <c r="BZ8" i="6"/>
  <c r="CH8" i="6"/>
  <c r="CP8" i="6"/>
  <c r="CX8" i="6"/>
  <c r="DF8" i="6"/>
  <c r="DN8" i="6"/>
  <c r="CA8" i="6"/>
  <c r="CI8" i="6"/>
  <c r="CQ8" i="6"/>
  <c r="CY8" i="6"/>
  <c r="DG8" i="6"/>
  <c r="DO8" i="6"/>
  <c r="CB8" i="6"/>
  <c r="CJ8" i="6"/>
  <c r="CR8" i="6"/>
  <c r="CZ8" i="6"/>
  <c r="DH8" i="6"/>
  <c r="DP8" i="6"/>
  <c r="DI8" i="6"/>
  <c r="DQ8" i="6"/>
  <c r="CC8" i="6"/>
  <c r="CK8" i="6"/>
  <c r="DA8" i="6"/>
  <c r="CS8" i="6"/>
  <c r="BX8" i="6"/>
  <c r="BY88" i="6"/>
  <c r="CG88" i="6"/>
  <c r="CO88" i="6"/>
  <c r="CW88" i="6"/>
  <c r="DE88" i="6"/>
  <c r="DM88" i="6"/>
  <c r="BZ88" i="6"/>
  <c r="CH88" i="6"/>
  <c r="CP88" i="6"/>
  <c r="CX88" i="6"/>
  <c r="DF88" i="6"/>
  <c r="DN88" i="6"/>
  <c r="CA88" i="6"/>
  <c r="CI88" i="6"/>
  <c r="CB88" i="6"/>
  <c r="CJ88" i="6"/>
  <c r="CR88" i="6"/>
  <c r="CZ88" i="6"/>
  <c r="DH88" i="6"/>
  <c r="DP88" i="6"/>
  <c r="CD88" i="6"/>
  <c r="CL88" i="6"/>
  <c r="CT88" i="6"/>
  <c r="DB88" i="6"/>
  <c r="DJ88" i="6"/>
  <c r="CS88" i="6"/>
  <c r="DI88" i="6"/>
  <c r="CC88" i="6"/>
  <c r="CU88" i="6"/>
  <c r="DK88" i="6"/>
  <c r="CF88" i="6"/>
  <c r="CY88" i="6"/>
  <c r="DO88" i="6"/>
  <c r="CK88" i="6"/>
  <c r="DA88" i="6"/>
  <c r="DQ88" i="6"/>
  <c r="CM88" i="6"/>
  <c r="DC88" i="6"/>
  <c r="CN88" i="6"/>
  <c r="DD88" i="6"/>
  <c r="CE88" i="6"/>
  <c r="CQ88" i="6"/>
  <c r="CV88" i="6"/>
  <c r="DG88" i="6"/>
  <c r="DL88" i="6"/>
  <c r="BX88" i="6"/>
  <c r="BY91" i="6"/>
  <c r="CG91" i="6"/>
  <c r="CO91" i="6"/>
  <c r="CW91" i="6"/>
  <c r="DE91" i="6"/>
  <c r="DM91" i="6"/>
  <c r="BZ91" i="6"/>
  <c r="CH91" i="6"/>
  <c r="CP91" i="6"/>
  <c r="CX91" i="6"/>
  <c r="DF91" i="6"/>
  <c r="DN91" i="6"/>
  <c r="CB91" i="6"/>
  <c r="CJ91" i="6"/>
  <c r="CR91" i="6"/>
  <c r="CZ91" i="6"/>
  <c r="DH91" i="6"/>
  <c r="DP91" i="6"/>
  <c r="CC91" i="6"/>
  <c r="CK91" i="6"/>
  <c r="CS91" i="6"/>
  <c r="DA91" i="6"/>
  <c r="DI91" i="6"/>
  <c r="DQ91" i="6"/>
  <c r="CD91" i="6"/>
  <c r="CL91" i="6"/>
  <c r="CT91" i="6"/>
  <c r="DB91" i="6"/>
  <c r="DJ91" i="6"/>
  <c r="CE91" i="6"/>
  <c r="CM91" i="6"/>
  <c r="CU91" i="6"/>
  <c r="DC91" i="6"/>
  <c r="DK91" i="6"/>
  <c r="CN91" i="6"/>
  <c r="CQ91" i="6"/>
  <c r="CV91" i="6"/>
  <c r="CY91" i="6"/>
  <c r="DD91" i="6"/>
  <c r="CA91" i="6"/>
  <c r="DG91" i="6"/>
  <c r="CF91" i="6"/>
  <c r="DL91" i="6"/>
  <c r="BX91" i="6"/>
  <c r="CI91" i="6"/>
  <c r="DO91" i="6"/>
  <c r="BY93" i="6"/>
  <c r="CG93" i="6"/>
  <c r="CO93" i="6"/>
  <c r="CW93" i="6"/>
  <c r="DE93" i="6"/>
  <c r="DM93" i="6"/>
  <c r="CA93" i="6"/>
  <c r="CI93" i="6"/>
  <c r="CQ93" i="6"/>
  <c r="CY93" i="6"/>
  <c r="DG93" i="6"/>
  <c r="DO93" i="6"/>
  <c r="CB93" i="6"/>
  <c r="CJ93" i="6"/>
  <c r="CR93" i="6"/>
  <c r="CZ93" i="6"/>
  <c r="DH93" i="6"/>
  <c r="DP93" i="6"/>
  <c r="CC93" i="6"/>
  <c r="CK93" i="6"/>
  <c r="CS93" i="6"/>
  <c r="DA93" i="6"/>
  <c r="DI93" i="6"/>
  <c r="DQ93" i="6"/>
  <c r="BZ93" i="6"/>
  <c r="CP93" i="6"/>
  <c r="CD93" i="6"/>
  <c r="CT93" i="6"/>
  <c r="DJ93" i="6"/>
  <c r="CE93" i="6"/>
  <c r="CU93" i="6"/>
  <c r="CF93" i="6"/>
  <c r="CV93" i="6"/>
  <c r="DL93" i="6"/>
  <c r="CM93" i="6"/>
  <c r="DC93" i="6"/>
  <c r="CL93" i="6"/>
  <c r="CN93" i="6"/>
  <c r="CX93" i="6"/>
  <c r="DB93" i="6"/>
  <c r="DD93" i="6"/>
  <c r="DF93" i="6"/>
  <c r="CH93" i="6"/>
  <c r="DK93" i="6"/>
  <c r="DN93" i="6"/>
  <c r="BX93" i="6"/>
  <c r="BY66" i="6"/>
  <c r="CG66" i="6"/>
  <c r="CO66" i="6"/>
  <c r="CW66" i="6"/>
  <c r="DE66" i="6"/>
  <c r="DM66" i="6"/>
  <c r="BZ66" i="6"/>
  <c r="CH66" i="6"/>
  <c r="CP66" i="6"/>
  <c r="CX66" i="6"/>
  <c r="DF66" i="6"/>
  <c r="DN66" i="6"/>
  <c r="CA66" i="6"/>
  <c r="CI66" i="6"/>
  <c r="CQ66" i="6"/>
  <c r="CY66" i="6"/>
  <c r="DG66" i="6"/>
  <c r="DO66" i="6"/>
  <c r="FJ76" i="6" s="1"/>
  <c r="CB66" i="6"/>
  <c r="CJ66" i="6"/>
  <c r="CR66" i="6"/>
  <c r="CZ66" i="6"/>
  <c r="DH66" i="6"/>
  <c r="DP66" i="6"/>
  <c r="CD66" i="6"/>
  <c r="CL66" i="6"/>
  <c r="CT66" i="6"/>
  <c r="DB66" i="6"/>
  <c r="DJ66" i="6"/>
  <c r="CS66" i="6"/>
  <c r="DL66" i="6"/>
  <c r="CU66" i="6"/>
  <c r="DQ66" i="6"/>
  <c r="CC66" i="6"/>
  <c r="CV66" i="6"/>
  <c r="CE66" i="6"/>
  <c r="DA66" i="6"/>
  <c r="CF66" i="6"/>
  <c r="DC66" i="6"/>
  <c r="CK66" i="6"/>
  <c r="DD66" i="6"/>
  <c r="CM66" i="6"/>
  <c r="DI66" i="6"/>
  <c r="CN66" i="6"/>
  <c r="EI76" i="6" s="1"/>
  <c r="BX66" i="6"/>
  <c r="DK66" i="6"/>
  <c r="CA75" i="6"/>
  <c r="CI75" i="6"/>
  <c r="CQ75" i="6"/>
  <c r="CY75" i="6"/>
  <c r="DG75" i="6"/>
  <c r="DO75" i="6"/>
  <c r="CB75" i="6"/>
  <c r="CJ75" i="6"/>
  <c r="CR75" i="6"/>
  <c r="CZ75" i="6"/>
  <c r="DH75" i="6"/>
  <c r="DP75" i="6"/>
  <c r="CC75" i="6"/>
  <c r="CK75" i="6"/>
  <c r="CS75" i="6"/>
  <c r="DA75" i="6"/>
  <c r="DI75" i="6"/>
  <c r="DQ75" i="6"/>
  <c r="CD75" i="6"/>
  <c r="CL75" i="6"/>
  <c r="CT75" i="6"/>
  <c r="DB75" i="6"/>
  <c r="DJ75" i="6"/>
  <c r="CE75" i="6"/>
  <c r="CM75" i="6"/>
  <c r="CU75" i="6"/>
  <c r="DC75" i="6"/>
  <c r="DK75" i="6"/>
  <c r="CF75" i="6"/>
  <c r="CN75" i="6"/>
  <c r="CV75" i="6"/>
  <c r="DD75" i="6"/>
  <c r="DL75" i="6"/>
  <c r="BY75" i="6"/>
  <c r="CG75" i="6"/>
  <c r="CO75" i="6"/>
  <c r="CW75" i="6"/>
  <c r="DE75" i="6"/>
  <c r="DM75" i="6"/>
  <c r="CP75" i="6"/>
  <c r="DF75" i="6"/>
  <c r="DN75" i="6"/>
  <c r="BX75" i="6"/>
  <c r="CX75" i="6"/>
  <c r="BZ75" i="6"/>
  <c r="CH75" i="6"/>
  <c r="CC53" i="6"/>
  <c r="CD53" i="6"/>
  <c r="CL53" i="6"/>
  <c r="CT53" i="6"/>
  <c r="DB53" i="6"/>
  <c r="DJ53" i="6"/>
  <c r="CE53" i="6"/>
  <c r="CM53" i="6"/>
  <c r="CU53" i="6"/>
  <c r="DC53" i="6"/>
  <c r="DK53" i="6"/>
  <c r="CF53" i="6"/>
  <c r="CN53" i="6"/>
  <c r="CV53" i="6"/>
  <c r="DD53" i="6"/>
  <c r="DL53" i="6"/>
  <c r="BY53" i="6"/>
  <c r="BZ53" i="6"/>
  <c r="CH53" i="6"/>
  <c r="CP53" i="6"/>
  <c r="CX53" i="6"/>
  <c r="DF53" i="6"/>
  <c r="DN53" i="6"/>
  <c r="CA53" i="6"/>
  <c r="CI53" i="6"/>
  <c r="CQ53" i="6"/>
  <c r="EL10" i="6" s="1"/>
  <c r="CY53" i="6"/>
  <c r="DG53" i="6"/>
  <c r="DO53" i="6"/>
  <c r="CB53" i="6"/>
  <c r="CZ53" i="6"/>
  <c r="DA53" i="6"/>
  <c r="CG53" i="6"/>
  <c r="CJ53" i="6"/>
  <c r="DE53" i="6"/>
  <c r="CK53" i="6"/>
  <c r="DH53" i="6"/>
  <c r="BX53" i="6"/>
  <c r="CO53" i="6"/>
  <c r="DI53" i="6"/>
  <c r="DQ53" i="6"/>
  <c r="CR53" i="6"/>
  <c r="DM53" i="6"/>
  <c r="DP53" i="6"/>
  <c r="CW53" i="6"/>
  <c r="CS53" i="6"/>
  <c r="CD18" i="6"/>
  <c r="CL18" i="6"/>
  <c r="CT18" i="6"/>
  <c r="DB18" i="6"/>
  <c r="DJ18" i="6"/>
  <c r="CE18" i="6"/>
  <c r="CM18" i="6"/>
  <c r="CU18" i="6"/>
  <c r="DC18" i="6"/>
  <c r="DK18" i="6"/>
  <c r="CF18" i="6"/>
  <c r="CN18" i="6"/>
  <c r="CV18" i="6"/>
  <c r="DD18" i="6"/>
  <c r="DL18" i="6"/>
  <c r="BY18" i="6"/>
  <c r="CG18" i="6"/>
  <c r="CO18" i="6"/>
  <c r="CW18" i="6"/>
  <c r="DE18" i="6"/>
  <c r="DM18" i="6"/>
  <c r="CA18" i="6"/>
  <c r="CI18" i="6"/>
  <c r="CQ18" i="6"/>
  <c r="CY18" i="6"/>
  <c r="DG18" i="6"/>
  <c r="DO18" i="6"/>
  <c r="CB18" i="6"/>
  <c r="CX18" i="6"/>
  <c r="DQ18" i="6"/>
  <c r="CC18" i="6"/>
  <c r="CZ18" i="6"/>
  <c r="CJ18" i="6"/>
  <c r="DF18" i="6"/>
  <c r="CK18" i="6"/>
  <c r="DH18" i="6"/>
  <c r="CP18" i="6"/>
  <c r="DI18" i="6"/>
  <c r="CR18" i="6"/>
  <c r="DN18" i="6"/>
  <c r="DP18" i="6"/>
  <c r="BZ18" i="6"/>
  <c r="CH18" i="6"/>
  <c r="CS18" i="6"/>
  <c r="DA18" i="6"/>
  <c r="BX18" i="6"/>
  <c r="CD62" i="6"/>
  <c r="CL62" i="6"/>
  <c r="CT62" i="6"/>
  <c r="DB62" i="6"/>
  <c r="DJ62" i="6"/>
  <c r="CE62" i="6"/>
  <c r="CM62" i="6"/>
  <c r="CU62" i="6"/>
  <c r="DC62" i="6"/>
  <c r="DK62" i="6"/>
  <c r="CF62" i="6"/>
  <c r="CN62" i="6"/>
  <c r="CV62" i="6"/>
  <c r="DD62" i="6"/>
  <c r="DL62" i="6"/>
  <c r="BY62" i="6"/>
  <c r="CG62" i="6"/>
  <c r="CO62" i="6"/>
  <c r="CW62" i="6"/>
  <c r="DE62" i="6"/>
  <c r="DM62" i="6"/>
  <c r="CA62" i="6"/>
  <c r="CI62" i="6"/>
  <c r="CQ62" i="6"/>
  <c r="CY62" i="6"/>
  <c r="DG62" i="6"/>
  <c r="DO62" i="6"/>
  <c r="BZ62" i="6"/>
  <c r="CS62" i="6"/>
  <c r="DP62" i="6"/>
  <c r="CB62" i="6"/>
  <c r="CX62" i="6"/>
  <c r="DQ62" i="6"/>
  <c r="CC62" i="6"/>
  <c r="CZ62" i="6"/>
  <c r="CH62" i="6"/>
  <c r="DA62" i="6"/>
  <c r="CJ62" i="6"/>
  <c r="DF62" i="6"/>
  <c r="CK62" i="6"/>
  <c r="DH62" i="6"/>
  <c r="CP62" i="6"/>
  <c r="DI62" i="6"/>
  <c r="CR62" i="6"/>
  <c r="DN62" i="6"/>
  <c r="BX62" i="6"/>
  <c r="CC6" i="6"/>
  <c r="CK6" i="6"/>
  <c r="CS6" i="6"/>
  <c r="DA6" i="6"/>
  <c r="DI6" i="6"/>
  <c r="DQ6" i="6"/>
  <c r="CD6" i="6"/>
  <c r="CL6" i="6"/>
  <c r="CT6" i="6"/>
  <c r="DB6" i="6"/>
  <c r="DJ6" i="6"/>
  <c r="CE6" i="6"/>
  <c r="CM6" i="6"/>
  <c r="CU6" i="6"/>
  <c r="DC6" i="6"/>
  <c r="DK6" i="6"/>
  <c r="CF6" i="6"/>
  <c r="CN6" i="6"/>
  <c r="CV6" i="6"/>
  <c r="DD6" i="6"/>
  <c r="DL6" i="6"/>
  <c r="BZ6" i="6"/>
  <c r="CH6" i="6"/>
  <c r="CP6" i="6"/>
  <c r="CX6" i="6"/>
  <c r="DF6" i="6"/>
  <c r="DN6" i="6"/>
  <c r="CI6" i="6"/>
  <c r="DE6" i="6"/>
  <c r="CJ6" i="6"/>
  <c r="DG6" i="6"/>
  <c r="CQ6" i="6"/>
  <c r="DM6" i="6"/>
  <c r="BY6" i="6"/>
  <c r="CR6" i="6"/>
  <c r="DO6" i="6"/>
  <c r="CA6" i="6"/>
  <c r="CW6" i="6"/>
  <c r="DP6" i="6"/>
  <c r="CB6" i="6"/>
  <c r="DW6" i="6" s="1"/>
  <c r="CY6" i="6"/>
  <c r="CG6" i="6"/>
  <c r="CO6" i="6"/>
  <c r="CZ6" i="6"/>
  <c r="DH6" i="6"/>
  <c r="BX6" i="6"/>
  <c r="BY98" i="6"/>
  <c r="CG98" i="6"/>
  <c r="CO98" i="6"/>
  <c r="CW98" i="6"/>
  <c r="DE98" i="6"/>
  <c r="DM98" i="6"/>
  <c r="BZ98" i="6"/>
  <c r="CH98" i="6"/>
  <c r="CP98" i="6"/>
  <c r="CX98" i="6"/>
  <c r="DF98" i="6"/>
  <c r="DN98" i="6"/>
  <c r="CA98" i="6"/>
  <c r="CI98" i="6"/>
  <c r="CQ98" i="6"/>
  <c r="CY98" i="6"/>
  <c r="DG98" i="6"/>
  <c r="DO98" i="6"/>
  <c r="CB98" i="6"/>
  <c r="CJ98" i="6"/>
  <c r="CR98" i="6"/>
  <c r="CZ98" i="6"/>
  <c r="DH98" i="6"/>
  <c r="DP98" i="6"/>
  <c r="CC98" i="6"/>
  <c r="CK98" i="6"/>
  <c r="CS98" i="6"/>
  <c r="DA98" i="6"/>
  <c r="DI98" i="6"/>
  <c r="DQ98" i="6"/>
  <c r="CD98" i="6"/>
  <c r="CL98" i="6"/>
  <c r="CT98" i="6"/>
  <c r="DB98" i="6"/>
  <c r="DJ98" i="6"/>
  <c r="CE98" i="6"/>
  <c r="CM98" i="6"/>
  <c r="CU98" i="6"/>
  <c r="DC98" i="6"/>
  <c r="DK98" i="6"/>
  <c r="CF98" i="6"/>
  <c r="CN98" i="6"/>
  <c r="CV98" i="6"/>
  <c r="DD98" i="6"/>
  <c r="BX98" i="6"/>
  <c r="DL98" i="6"/>
  <c r="BZ74" i="6"/>
  <c r="CH74" i="6"/>
  <c r="CP74" i="6"/>
  <c r="CX74" i="6"/>
  <c r="DF74" i="6"/>
  <c r="DN74" i="6"/>
  <c r="CA74" i="6"/>
  <c r="CI74" i="6"/>
  <c r="CQ74" i="6"/>
  <c r="CY74" i="6"/>
  <c r="DG74" i="6"/>
  <c r="DO74" i="6"/>
  <c r="CB74" i="6"/>
  <c r="CJ74" i="6"/>
  <c r="CR74" i="6"/>
  <c r="CZ74" i="6"/>
  <c r="DH74" i="6"/>
  <c r="DP74" i="6"/>
  <c r="CC74" i="6"/>
  <c r="CK74" i="6"/>
  <c r="CS74" i="6"/>
  <c r="DA74" i="6"/>
  <c r="DI74" i="6"/>
  <c r="DQ74" i="6"/>
  <c r="CE74" i="6"/>
  <c r="CM74" i="6"/>
  <c r="CU74" i="6"/>
  <c r="DC74" i="6"/>
  <c r="DK74" i="6"/>
  <c r="CG74" i="6"/>
  <c r="DD74" i="6"/>
  <c r="CL74" i="6"/>
  <c r="DE74" i="6"/>
  <c r="CN74" i="6"/>
  <c r="DJ74" i="6"/>
  <c r="CO74" i="6"/>
  <c r="DL74" i="6"/>
  <c r="CT74" i="6"/>
  <c r="DM74" i="6"/>
  <c r="BY74" i="6"/>
  <c r="CV74" i="6"/>
  <c r="CD74" i="6"/>
  <c r="CW74" i="6"/>
  <c r="CF74" i="6"/>
  <c r="BX74" i="6"/>
  <c r="DB74" i="6"/>
  <c r="CB102" i="6"/>
  <c r="DW102" i="6" s="1"/>
  <c r="CJ102" i="6"/>
  <c r="EE102" i="6" s="1"/>
  <c r="CR102" i="6"/>
  <c r="EM102" i="6" s="1"/>
  <c r="CZ102" i="6"/>
  <c r="EU102" i="6" s="1"/>
  <c r="DH102" i="6"/>
  <c r="FC102" i="6" s="1"/>
  <c r="DP102" i="6"/>
  <c r="FK102" i="6" s="1"/>
  <c r="CC102" i="6"/>
  <c r="DX102" i="6" s="1"/>
  <c r="CK102" i="6"/>
  <c r="EF102" i="6" s="1"/>
  <c r="CS102" i="6"/>
  <c r="EN102" i="6" s="1"/>
  <c r="DA102" i="6"/>
  <c r="EV102" i="6" s="1"/>
  <c r="DI102" i="6"/>
  <c r="FD102" i="6" s="1"/>
  <c r="DQ102" i="6"/>
  <c r="FL102" i="6" s="1"/>
  <c r="CD102" i="6"/>
  <c r="DY102" i="6" s="1"/>
  <c r="CL102" i="6"/>
  <c r="EG102" i="6" s="1"/>
  <c r="CT102" i="6"/>
  <c r="EO102" i="6" s="1"/>
  <c r="DB102" i="6"/>
  <c r="EW102" i="6" s="1"/>
  <c r="DJ102" i="6"/>
  <c r="FE102" i="6" s="1"/>
  <c r="CF102" i="6"/>
  <c r="EA102" i="6" s="1"/>
  <c r="CN102" i="6"/>
  <c r="EI102" i="6" s="1"/>
  <c r="CV102" i="6"/>
  <c r="EQ102" i="6" s="1"/>
  <c r="DD102" i="6"/>
  <c r="EY102" i="6" s="1"/>
  <c r="DL102" i="6"/>
  <c r="FG102" i="6" s="1"/>
  <c r="BY102" i="6"/>
  <c r="DT102" i="6" s="1"/>
  <c r="CG102" i="6"/>
  <c r="EB102" i="6" s="1"/>
  <c r="CO102" i="6"/>
  <c r="EJ102" i="6" s="1"/>
  <c r="CW102" i="6"/>
  <c r="ER102" i="6" s="1"/>
  <c r="DE102" i="6"/>
  <c r="EZ102" i="6" s="1"/>
  <c r="DM102" i="6"/>
  <c r="FH102" i="6" s="1"/>
  <c r="BZ102" i="6"/>
  <c r="DU102" i="6" s="1"/>
  <c r="CU102" i="6"/>
  <c r="EP102" i="6" s="1"/>
  <c r="DO102" i="6"/>
  <c r="FJ102" i="6" s="1"/>
  <c r="CX102" i="6"/>
  <c r="ES102" i="6" s="1"/>
  <c r="CE102" i="6"/>
  <c r="DZ102" i="6" s="1"/>
  <c r="CY102" i="6"/>
  <c r="ET102" i="6" s="1"/>
  <c r="CH102" i="6"/>
  <c r="EC102" i="6" s="1"/>
  <c r="DC102" i="6"/>
  <c r="EX102" i="6" s="1"/>
  <c r="CQ102" i="6"/>
  <c r="EL102" i="6" s="1"/>
  <c r="CI102" i="6"/>
  <c r="ED102" i="6" s="1"/>
  <c r="DF102" i="6"/>
  <c r="FA102" i="6" s="1"/>
  <c r="BX102" i="6"/>
  <c r="DS102" i="6" s="1"/>
  <c r="DN102" i="6"/>
  <c r="FI102" i="6" s="1"/>
  <c r="CA102" i="6"/>
  <c r="DV102" i="6" s="1"/>
  <c r="CM102" i="6"/>
  <c r="EH102" i="6" s="1"/>
  <c r="DG102" i="6"/>
  <c r="FB102" i="6" s="1"/>
  <c r="CP102" i="6"/>
  <c r="EK102" i="6" s="1"/>
  <c r="DK102" i="6"/>
  <c r="FF102" i="6" s="1"/>
  <c r="BY87" i="6"/>
  <c r="CG87" i="6"/>
  <c r="CO87" i="6"/>
  <c r="CW87" i="6"/>
  <c r="DE87" i="6"/>
  <c r="DM87" i="6"/>
  <c r="CC87" i="6"/>
  <c r="CK87" i="6"/>
  <c r="CS87" i="6"/>
  <c r="DA87" i="6"/>
  <c r="DI87" i="6"/>
  <c r="DQ87" i="6"/>
  <c r="CF87" i="6"/>
  <c r="CQ87" i="6"/>
  <c r="DB87" i="6"/>
  <c r="DL87" i="6"/>
  <c r="CH87" i="6"/>
  <c r="CR87" i="6"/>
  <c r="DC87" i="6"/>
  <c r="DN87" i="6"/>
  <c r="BZ87" i="6"/>
  <c r="CJ87" i="6"/>
  <c r="CU87" i="6"/>
  <c r="DF87" i="6"/>
  <c r="DP87" i="6"/>
  <c r="CA87" i="6"/>
  <c r="CL87" i="6"/>
  <c r="CV87" i="6"/>
  <c r="DG87" i="6"/>
  <c r="CB87" i="6"/>
  <c r="CM87" i="6"/>
  <c r="CX87" i="6"/>
  <c r="DH87" i="6"/>
  <c r="CD87" i="6"/>
  <c r="CN87" i="6"/>
  <c r="CY87" i="6"/>
  <c r="DJ87" i="6"/>
  <c r="CZ87" i="6"/>
  <c r="DD87" i="6"/>
  <c r="DK87" i="6"/>
  <c r="DO87" i="6"/>
  <c r="CE87" i="6"/>
  <c r="CI87" i="6"/>
  <c r="BX87" i="6"/>
  <c r="CP87" i="6"/>
  <c r="CT87" i="6"/>
  <c r="CB78" i="6"/>
  <c r="CJ78" i="6"/>
  <c r="CR78" i="6"/>
  <c r="CZ78" i="6"/>
  <c r="DH78" i="6"/>
  <c r="DP78" i="6"/>
  <c r="CD78" i="6"/>
  <c r="CL78" i="6"/>
  <c r="CT78" i="6"/>
  <c r="DB78" i="6"/>
  <c r="DJ78" i="6"/>
  <c r="CE78" i="6"/>
  <c r="CM78" i="6"/>
  <c r="CU78" i="6"/>
  <c r="DC78" i="6"/>
  <c r="DK78" i="6"/>
  <c r="CF78" i="6"/>
  <c r="CN78" i="6"/>
  <c r="CV78" i="6"/>
  <c r="DD78" i="6"/>
  <c r="DL78" i="6"/>
  <c r="BY78" i="6"/>
  <c r="CO78" i="6"/>
  <c r="DE78" i="6"/>
  <c r="CH78" i="6"/>
  <c r="CX78" i="6"/>
  <c r="DN78" i="6"/>
  <c r="CK78" i="6"/>
  <c r="DG78" i="6"/>
  <c r="CP78" i="6"/>
  <c r="DI78" i="6"/>
  <c r="CQ78" i="6"/>
  <c r="DM78" i="6"/>
  <c r="BZ78" i="6"/>
  <c r="CS78" i="6"/>
  <c r="DO78" i="6"/>
  <c r="CA78" i="6"/>
  <c r="CW78" i="6"/>
  <c r="DQ78" i="6"/>
  <c r="CC78" i="6"/>
  <c r="CY78" i="6"/>
  <c r="CG78" i="6"/>
  <c r="CI78" i="6"/>
  <c r="DA78" i="6"/>
  <c r="DF78" i="6"/>
  <c r="BX78" i="6"/>
  <c r="CA68" i="6"/>
  <c r="DV68" i="6" s="1"/>
  <c r="CI68" i="6"/>
  <c r="ED68" i="6" s="1"/>
  <c r="CQ68" i="6"/>
  <c r="EL68" i="6" s="1"/>
  <c r="CY68" i="6"/>
  <c r="ET68" i="6" s="1"/>
  <c r="DG68" i="6"/>
  <c r="FB68" i="6" s="1"/>
  <c r="DO68" i="6"/>
  <c r="FJ68" i="6" s="1"/>
  <c r="CB68" i="6"/>
  <c r="DW68" i="6" s="1"/>
  <c r="CJ68" i="6"/>
  <c r="EE68" i="6" s="1"/>
  <c r="CR68" i="6"/>
  <c r="EM68" i="6" s="1"/>
  <c r="CZ68" i="6"/>
  <c r="EU68" i="6" s="1"/>
  <c r="DH68" i="6"/>
  <c r="FC68" i="6" s="1"/>
  <c r="DP68" i="6"/>
  <c r="FK68" i="6" s="1"/>
  <c r="CC68" i="6"/>
  <c r="DX68" i="6" s="1"/>
  <c r="CK68" i="6"/>
  <c r="EF68" i="6" s="1"/>
  <c r="CS68" i="6"/>
  <c r="EN68" i="6" s="1"/>
  <c r="DA68" i="6"/>
  <c r="EV68" i="6" s="1"/>
  <c r="DI68" i="6"/>
  <c r="FD68" i="6" s="1"/>
  <c r="DQ68" i="6"/>
  <c r="FL68" i="6" s="1"/>
  <c r="CD68" i="6"/>
  <c r="DY68" i="6" s="1"/>
  <c r="CL68" i="6"/>
  <c r="EG68" i="6" s="1"/>
  <c r="CT68" i="6"/>
  <c r="EO68" i="6" s="1"/>
  <c r="DB68" i="6"/>
  <c r="EW68" i="6" s="1"/>
  <c r="DJ68" i="6"/>
  <c r="FE68" i="6" s="1"/>
  <c r="CF68" i="6"/>
  <c r="EA68" i="6" s="1"/>
  <c r="CN68" i="6"/>
  <c r="EI68" i="6" s="1"/>
  <c r="CV68" i="6"/>
  <c r="EQ68" i="6" s="1"/>
  <c r="DD68" i="6"/>
  <c r="EY68" i="6" s="1"/>
  <c r="DL68" i="6"/>
  <c r="FG68" i="6" s="1"/>
  <c r="CE68" i="6"/>
  <c r="DZ68" i="6" s="1"/>
  <c r="CX68" i="6"/>
  <c r="ES68" i="6" s="1"/>
  <c r="CG68" i="6"/>
  <c r="EB68" i="6" s="1"/>
  <c r="DC68" i="6"/>
  <c r="EX68" i="6" s="1"/>
  <c r="CM68" i="6"/>
  <c r="EH68" i="6" s="1"/>
  <c r="DF68" i="6"/>
  <c r="FA68" i="6" s="1"/>
  <c r="CO68" i="6"/>
  <c r="EJ68" i="6" s="1"/>
  <c r="DK68" i="6"/>
  <c r="FF68" i="6" s="1"/>
  <c r="CP68" i="6"/>
  <c r="EK68" i="6" s="1"/>
  <c r="DM68" i="6"/>
  <c r="FH68" i="6" s="1"/>
  <c r="BY68" i="6"/>
  <c r="DT68" i="6" s="1"/>
  <c r="CU68" i="6"/>
  <c r="EP68" i="6" s="1"/>
  <c r="DN68" i="6"/>
  <c r="FI68" i="6" s="1"/>
  <c r="BZ68" i="6"/>
  <c r="DU68" i="6" s="1"/>
  <c r="CH68" i="6"/>
  <c r="EC68" i="6" s="1"/>
  <c r="CW68" i="6"/>
  <c r="ER68" i="6" s="1"/>
  <c r="DE68" i="6"/>
  <c r="EZ68" i="6" s="1"/>
  <c r="BX68" i="6"/>
  <c r="DS68" i="6" s="1"/>
  <c r="CC101" i="6"/>
  <c r="CK101" i="6"/>
  <c r="CS101" i="6"/>
  <c r="DA101" i="6"/>
  <c r="DI101" i="6"/>
  <c r="DQ101" i="6"/>
  <c r="CD101" i="6"/>
  <c r="CL101" i="6"/>
  <c r="CT101" i="6"/>
  <c r="DB101" i="6"/>
  <c r="DJ101" i="6"/>
  <c r="CE101" i="6"/>
  <c r="CM101" i="6"/>
  <c r="CU101" i="6"/>
  <c r="DC101" i="6"/>
  <c r="DK101" i="6"/>
  <c r="CF101" i="6"/>
  <c r="CN101" i="6"/>
  <c r="CV101" i="6"/>
  <c r="DD101" i="6"/>
  <c r="DL101" i="6"/>
  <c r="BY101" i="6"/>
  <c r="CG101" i="6"/>
  <c r="CO101" i="6"/>
  <c r="CW101" i="6"/>
  <c r="DE101" i="6"/>
  <c r="DM101" i="6"/>
  <c r="BZ101" i="6"/>
  <c r="CH101" i="6"/>
  <c r="CP101" i="6"/>
  <c r="CX101" i="6"/>
  <c r="DF101" i="6"/>
  <c r="DN101" i="6"/>
  <c r="CA101" i="6"/>
  <c r="CI101" i="6"/>
  <c r="CQ101" i="6"/>
  <c r="CY101" i="6"/>
  <c r="DG101" i="6"/>
  <c r="DO101" i="6"/>
  <c r="DP101" i="6"/>
  <c r="CB101" i="6"/>
  <c r="CJ101" i="6"/>
  <c r="BX101" i="6"/>
  <c r="DH101" i="6"/>
  <c r="CR101" i="6"/>
  <c r="CZ101" i="6"/>
  <c r="BZ30" i="6"/>
  <c r="CH30" i="6"/>
  <c r="CP30" i="6"/>
  <c r="CX30" i="6"/>
  <c r="DF30" i="6"/>
  <c r="DN30" i="6"/>
  <c r="CA30" i="6"/>
  <c r="CI30" i="6"/>
  <c r="CQ30" i="6"/>
  <c r="CY30" i="6"/>
  <c r="DG30" i="6"/>
  <c r="DO30" i="6"/>
  <c r="CB30" i="6"/>
  <c r="CJ30" i="6"/>
  <c r="CR30" i="6"/>
  <c r="CZ30" i="6"/>
  <c r="DH30" i="6"/>
  <c r="DP30" i="6"/>
  <c r="CC30" i="6"/>
  <c r="CK30" i="6"/>
  <c r="CS30" i="6"/>
  <c r="DA30" i="6"/>
  <c r="DI30" i="6"/>
  <c r="DQ30" i="6"/>
  <c r="CE30" i="6"/>
  <c r="CM30" i="6"/>
  <c r="CU30" i="6"/>
  <c r="DC30" i="6"/>
  <c r="DK30" i="6"/>
  <c r="CL30" i="6"/>
  <c r="DE30" i="6"/>
  <c r="CN30" i="6"/>
  <c r="DJ30" i="6"/>
  <c r="CT30" i="6"/>
  <c r="DM30" i="6"/>
  <c r="BY30" i="6"/>
  <c r="CV30" i="6"/>
  <c r="CD30" i="6"/>
  <c r="CW30" i="6"/>
  <c r="CF30" i="6"/>
  <c r="DB30" i="6"/>
  <c r="BX30" i="6"/>
  <c r="CG30" i="6"/>
  <c r="CO30" i="6"/>
  <c r="DD30" i="6"/>
  <c r="DL30" i="6"/>
  <c r="CB64" i="6"/>
  <c r="CJ64" i="6"/>
  <c r="CR64" i="6"/>
  <c r="CZ64" i="6"/>
  <c r="CF64" i="6"/>
  <c r="CN64" i="6"/>
  <c r="CV64" i="6"/>
  <c r="DD64" i="6"/>
  <c r="DL64" i="6"/>
  <c r="CD64" i="6"/>
  <c r="CO64" i="6"/>
  <c r="CY64" i="6"/>
  <c r="DI64" i="6"/>
  <c r="CE64" i="6"/>
  <c r="CP64" i="6"/>
  <c r="DA64" i="6"/>
  <c r="DJ64" i="6"/>
  <c r="CH64" i="6"/>
  <c r="CS64" i="6"/>
  <c r="DC64" i="6"/>
  <c r="DM64" i="6"/>
  <c r="BY64" i="6"/>
  <c r="CI64" i="6"/>
  <c r="CT64" i="6"/>
  <c r="DE64" i="6"/>
  <c r="DN64" i="6"/>
  <c r="BZ64" i="6"/>
  <c r="CK64" i="6"/>
  <c r="CU64" i="6"/>
  <c r="DF64" i="6"/>
  <c r="DO64" i="6"/>
  <c r="CA64" i="6"/>
  <c r="CL64" i="6"/>
  <c r="CW64" i="6"/>
  <c r="DG64" i="6"/>
  <c r="DP64" i="6"/>
  <c r="CX64" i="6"/>
  <c r="DB64" i="6"/>
  <c r="DH64" i="6"/>
  <c r="DK64" i="6"/>
  <c r="CC64" i="6"/>
  <c r="DQ64" i="6"/>
  <c r="CG64" i="6"/>
  <c r="CM64" i="6"/>
  <c r="BX64" i="6"/>
  <c r="CQ64" i="6"/>
  <c r="CD85" i="6"/>
  <c r="DY85" i="6" s="1"/>
  <c r="CL85" i="6"/>
  <c r="EG85" i="6" s="1"/>
  <c r="CT85" i="6"/>
  <c r="EO85" i="6" s="1"/>
  <c r="DB85" i="6"/>
  <c r="EW85" i="6" s="1"/>
  <c r="DJ85" i="6"/>
  <c r="FE85" i="6" s="1"/>
  <c r="CF85" i="6"/>
  <c r="EA85" i="6" s="1"/>
  <c r="CN85" i="6"/>
  <c r="EI85" i="6" s="1"/>
  <c r="CV85" i="6"/>
  <c r="EQ85" i="6" s="1"/>
  <c r="DD85" i="6"/>
  <c r="EY85" i="6" s="1"/>
  <c r="DL85" i="6"/>
  <c r="FG85" i="6" s="1"/>
  <c r="BZ85" i="6"/>
  <c r="DU85" i="6" s="1"/>
  <c r="CH85" i="6"/>
  <c r="EC85" i="6" s="1"/>
  <c r="CP85" i="6"/>
  <c r="EK85" i="6" s="1"/>
  <c r="CX85" i="6"/>
  <c r="ES85" i="6" s="1"/>
  <c r="DF85" i="6"/>
  <c r="FA85" i="6" s="1"/>
  <c r="DN85" i="6"/>
  <c r="FI85" i="6" s="1"/>
  <c r="CA85" i="6"/>
  <c r="DV85" i="6" s="1"/>
  <c r="CI85" i="6"/>
  <c r="ED85" i="6" s="1"/>
  <c r="CQ85" i="6"/>
  <c r="EL85" i="6" s="1"/>
  <c r="CY85" i="6"/>
  <c r="ET85" i="6" s="1"/>
  <c r="DG85" i="6"/>
  <c r="FB85" i="6" s="1"/>
  <c r="DO85" i="6"/>
  <c r="FJ85" i="6" s="1"/>
  <c r="CB85" i="6"/>
  <c r="DW85" i="6" s="1"/>
  <c r="CR85" i="6"/>
  <c r="EM85" i="6" s="1"/>
  <c r="DH85" i="6"/>
  <c r="FC85" i="6" s="1"/>
  <c r="CC85" i="6"/>
  <c r="DX85" i="6" s="1"/>
  <c r="CS85" i="6"/>
  <c r="EN85" i="6" s="1"/>
  <c r="DI85" i="6"/>
  <c r="FD85" i="6" s="1"/>
  <c r="CE85" i="6"/>
  <c r="DZ85" i="6" s="1"/>
  <c r="CU85" i="6"/>
  <c r="EP85" i="6" s="1"/>
  <c r="DK85" i="6"/>
  <c r="FF85" i="6" s="1"/>
  <c r="CG85" i="6"/>
  <c r="EB85" i="6" s="1"/>
  <c r="CW85" i="6"/>
  <c r="ER85" i="6" s="1"/>
  <c r="DM85" i="6"/>
  <c r="FH85" i="6" s="1"/>
  <c r="BX85" i="6"/>
  <c r="DS85" i="6" s="1"/>
  <c r="CJ85" i="6"/>
  <c r="EE85" i="6" s="1"/>
  <c r="CZ85" i="6"/>
  <c r="EU85" i="6" s="1"/>
  <c r="DP85" i="6"/>
  <c r="FK85" i="6" s="1"/>
  <c r="CK85" i="6"/>
  <c r="EF85" i="6" s="1"/>
  <c r="DA85" i="6"/>
  <c r="EV85" i="6" s="1"/>
  <c r="DQ85" i="6"/>
  <c r="FL85" i="6" s="1"/>
  <c r="CM85" i="6"/>
  <c r="EH85" i="6" s="1"/>
  <c r="DC85" i="6"/>
  <c r="EX85" i="6" s="1"/>
  <c r="BY85" i="6"/>
  <c r="DT85" i="6" s="1"/>
  <c r="CO85" i="6"/>
  <c r="EJ85" i="6" s="1"/>
  <c r="DE85" i="6"/>
  <c r="EZ85" i="6" s="1"/>
  <c r="CC63" i="6"/>
  <c r="DX63" i="6" s="1"/>
  <c r="CK63" i="6"/>
  <c r="EF63" i="6" s="1"/>
  <c r="CS63" i="6"/>
  <c r="EN63" i="6" s="1"/>
  <c r="DA63" i="6"/>
  <c r="EV63" i="6" s="1"/>
  <c r="DI63" i="6"/>
  <c r="FD63" i="6" s="1"/>
  <c r="DQ63" i="6"/>
  <c r="FL63" i="6" s="1"/>
  <c r="CE63" i="6"/>
  <c r="DZ63" i="6" s="1"/>
  <c r="CM63" i="6"/>
  <c r="EH63" i="6" s="1"/>
  <c r="CU63" i="6"/>
  <c r="EP63" i="6" s="1"/>
  <c r="DC63" i="6"/>
  <c r="EX63" i="6" s="1"/>
  <c r="DK63" i="6"/>
  <c r="FF63" i="6" s="1"/>
  <c r="BZ63" i="6"/>
  <c r="DU63" i="6" s="1"/>
  <c r="CH63" i="6"/>
  <c r="EC63" i="6" s="1"/>
  <c r="CP63" i="6"/>
  <c r="EK63" i="6" s="1"/>
  <c r="CX63" i="6"/>
  <c r="ES63" i="6" s="1"/>
  <c r="DF63" i="6"/>
  <c r="FA63" i="6" s="1"/>
  <c r="DN63" i="6"/>
  <c r="FI63" i="6" s="1"/>
  <c r="CI63" i="6"/>
  <c r="ED63" i="6" s="1"/>
  <c r="CV63" i="6"/>
  <c r="EQ63" i="6" s="1"/>
  <c r="DH63" i="6"/>
  <c r="FC63" i="6" s="1"/>
  <c r="CJ63" i="6"/>
  <c r="EE63" i="6" s="1"/>
  <c r="CW63" i="6"/>
  <c r="ER63" i="6" s="1"/>
  <c r="DJ63" i="6"/>
  <c r="FE63" i="6" s="1"/>
  <c r="BY63" i="6"/>
  <c r="DT63" i="6" s="1"/>
  <c r="CL63" i="6"/>
  <c r="EG63" i="6" s="1"/>
  <c r="CY63" i="6"/>
  <c r="ET63" i="6" s="1"/>
  <c r="DL63" i="6"/>
  <c r="FG63" i="6" s="1"/>
  <c r="CA63" i="6"/>
  <c r="DV63" i="6" s="1"/>
  <c r="CN63" i="6"/>
  <c r="EI63" i="6" s="1"/>
  <c r="CZ63" i="6"/>
  <c r="EU63" i="6" s="1"/>
  <c r="DM63" i="6"/>
  <c r="FH63" i="6" s="1"/>
  <c r="CB63" i="6"/>
  <c r="DW63" i="6" s="1"/>
  <c r="CO63" i="6"/>
  <c r="EJ63" i="6" s="1"/>
  <c r="DB63" i="6"/>
  <c r="EW63" i="6" s="1"/>
  <c r="DO63" i="6"/>
  <c r="FJ63" i="6" s="1"/>
  <c r="CD63" i="6"/>
  <c r="DY63" i="6" s="1"/>
  <c r="CQ63" i="6"/>
  <c r="EL63" i="6" s="1"/>
  <c r="DD63" i="6"/>
  <c r="EY63" i="6" s="1"/>
  <c r="DP63" i="6"/>
  <c r="FK63" i="6" s="1"/>
  <c r="CF63" i="6"/>
  <c r="EA63" i="6" s="1"/>
  <c r="CR63" i="6"/>
  <c r="EM63" i="6" s="1"/>
  <c r="DE63" i="6"/>
  <c r="EZ63" i="6" s="1"/>
  <c r="CG63" i="6"/>
  <c r="EB63" i="6" s="1"/>
  <c r="CT63" i="6"/>
  <c r="EO63" i="6" s="1"/>
  <c r="DG63" i="6"/>
  <c r="FB63" i="6" s="1"/>
  <c r="BX63" i="6"/>
  <c r="DS63" i="6" s="1"/>
  <c r="CE28" i="6"/>
  <c r="CM28" i="6"/>
  <c r="CU28" i="6"/>
  <c r="DC28" i="6"/>
  <c r="DK28" i="6"/>
  <c r="CF28" i="6"/>
  <c r="CN28" i="6"/>
  <c r="CV28" i="6"/>
  <c r="DD28" i="6"/>
  <c r="DL28" i="6"/>
  <c r="BY28" i="6"/>
  <c r="CG28" i="6"/>
  <c r="CO28" i="6"/>
  <c r="CW28" i="6"/>
  <c r="DE28" i="6"/>
  <c r="DM28" i="6"/>
  <c r="BZ28" i="6"/>
  <c r="CH28" i="6"/>
  <c r="CP28" i="6"/>
  <c r="CX28" i="6"/>
  <c r="DF28" i="6"/>
  <c r="DN28" i="6"/>
  <c r="CA28" i="6"/>
  <c r="CI28" i="6"/>
  <c r="CB28" i="6"/>
  <c r="CJ28" i="6"/>
  <c r="CR28" i="6"/>
  <c r="CZ28" i="6"/>
  <c r="DH28" i="6"/>
  <c r="DP28" i="6"/>
  <c r="CK28" i="6"/>
  <c r="DG28" i="6"/>
  <c r="CL28" i="6"/>
  <c r="DI28" i="6"/>
  <c r="CQ28" i="6"/>
  <c r="DJ28" i="6"/>
  <c r="CS28" i="6"/>
  <c r="DO28" i="6"/>
  <c r="CT28" i="6"/>
  <c r="DQ28" i="6"/>
  <c r="CY28" i="6"/>
  <c r="CC28" i="6"/>
  <c r="DA28" i="6"/>
  <c r="CD28" i="6"/>
  <c r="DB28" i="6"/>
  <c r="BX28" i="6"/>
  <c r="BZ92" i="6"/>
  <c r="CH92" i="6"/>
  <c r="CP92" i="6"/>
  <c r="CX92" i="6"/>
  <c r="DF92" i="6"/>
  <c r="DN92" i="6"/>
  <c r="CA92" i="6"/>
  <c r="CI92" i="6"/>
  <c r="CQ92" i="6"/>
  <c r="CY92" i="6"/>
  <c r="DG92" i="6"/>
  <c r="DO92" i="6"/>
  <c r="CB92" i="6"/>
  <c r="CJ92" i="6"/>
  <c r="CR92" i="6"/>
  <c r="CZ92" i="6"/>
  <c r="DH92" i="6"/>
  <c r="DP92" i="6"/>
  <c r="CC92" i="6"/>
  <c r="CK92" i="6"/>
  <c r="CS92" i="6"/>
  <c r="DA92" i="6"/>
  <c r="DI92" i="6"/>
  <c r="DQ92" i="6"/>
  <c r="CD92" i="6"/>
  <c r="CL92" i="6"/>
  <c r="CT92" i="6"/>
  <c r="DB92" i="6"/>
  <c r="DJ92" i="6"/>
  <c r="CE92" i="6"/>
  <c r="CM92" i="6"/>
  <c r="CU92" i="6"/>
  <c r="DC92" i="6"/>
  <c r="DK92" i="6"/>
  <c r="CF92" i="6"/>
  <c r="CN92" i="6"/>
  <c r="CV92" i="6"/>
  <c r="DD92" i="6"/>
  <c r="DL92" i="6"/>
  <c r="CW92" i="6"/>
  <c r="DE92" i="6"/>
  <c r="DM92" i="6"/>
  <c r="BX92" i="6"/>
  <c r="BY92" i="6"/>
  <c r="CO92" i="6"/>
  <c r="CG92" i="6"/>
  <c r="CA55" i="6"/>
  <c r="DV55" i="6" s="1"/>
  <c r="CI55" i="6"/>
  <c r="ED55" i="6" s="1"/>
  <c r="CQ55" i="6"/>
  <c r="EL55" i="6" s="1"/>
  <c r="CY55" i="6"/>
  <c r="ET55" i="6" s="1"/>
  <c r="DG55" i="6"/>
  <c r="FB55" i="6" s="1"/>
  <c r="DO55" i="6"/>
  <c r="FJ55" i="6" s="1"/>
  <c r="CC55" i="6"/>
  <c r="DX55" i="6" s="1"/>
  <c r="CK55" i="6"/>
  <c r="EF55" i="6" s="1"/>
  <c r="CS55" i="6"/>
  <c r="EN55" i="6" s="1"/>
  <c r="DA55" i="6"/>
  <c r="EV55" i="6" s="1"/>
  <c r="DI55" i="6"/>
  <c r="FD55" i="6" s="1"/>
  <c r="DQ55" i="6"/>
  <c r="FL55" i="6" s="1"/>
  <c r="CF55" i="6"/>
  <c r="EA55" i="6" s="1"/>
  <c r="CN55" i="6"/>
  <c r="EI55" i="6" s="1"/>
  <c r="CV55" i="6"/>
  <c r="EQ55" i="6" s="1"/>
  <c r="DD55" i="6"/>
  <c r="EY55" i="6" s="1"/>
  <c r="DL55" i="6"/>
  <c r="FG55" i="6" s="1"/>
  <c r="CH55" i="6"/>
  <c r="EC55" i="6" s="1"/>
  <c r="CU55" i="6"/>
  <c r="EP55" i="6" s="1"/>
  <c r="DH55" i="6"/>
  <c r="FC55" i="6" s="1"/>
  <c r="CJ55" i="6"/>
  <c r="EE55" i="6" s="1"/>
  <c r="CW55" i="6"/>
  <c r="ER55" i="6" s="1"/>
  <c r="DJ55" i="6"/>
  <c r="FE55" i="6" s="1"/>
  <c r="BY55" i="6"/>
  <c r="DT55" i="6" s="1"/>
  <c r="CL55" i="6"/>
  <c r="EG55" i="6" s="1"/>
  <c r="CX55" i="6"/>
  <c r="ES55" i="6" s="1"/>
  <c r="DK55" i="6"/>
  <c r="FF55" i="6" s="1"/>
  <c r="BX55" i="6"/>
  <c r="DS55" i="6" s="1"/>
  <c r="BZ55" i="6"/>
  <c r="DU55" i="6" s="1"/>
  <c r="CM55" i="6"/>
  <c r="EH55" i="6" s="1"/>
  <c r="CZ55" i="6"/>
  <c r="EU55" i="6" s="1"/>
  <c r="DM55" i="6"/>
  <c r="FH55" i="6" s="1"/>
  <c r="CB55" i="6"/>
  <c r="DW55" i="6" s="1"/>
  <c r="CO55" i="6"/>
  <c r="EJ55" i="6" s="1"/>
  <c r="DB55" i="6"/>
  <c r="EW55" i="6" s="1"/>
  <c r="DN55" i="6"/>
  <c r="FI55" i="6" s="1"/>
  <c r="CD55" i="6"/>
  <c r="DY55" i="6" s="1"/>
  <c r="CP55" i="6"/>
  <c r="EK55" i="6" s="1"/>
  <c r="DC55" i="6"/>
  <c r="EX55" i="6" s="1"/>
  <c r="DP55" i="6"/>
  <c r="FK55" i="6" s="1"/>
  <c r="CE55" i="6"/>
  <c r="DZ55" i="6" s="1"/>
  <c r="CR55" i="6"/>
  <c r="EM55" i="6" s="1"/>
  <c r="DE55" i="6"/>
  <c r="EZ55" i="6" s="1"/>
  <c r="CG55" i="6"/>
  <c r="EB55" i="6" s="1"/>
  <c r="CT55" i="6"/>
  <c r="EO55" i="6" s="1"/>
  <c r="DF55" i="6"/>
  <c r="FA55" i="6" s="1"/>
  <c r="CC14" i="6"/>
  <c r="CK14" i="6"/>
  <c r="CS14" i="6"/>
  <c r="DA14" i="6"/>
  <c r="DI14" i="6"/>
  <c r="DQ14" i="6"/>
  <c r="CD14" i="6"/>
  <c r="CL14" i="6"/>
  <c r="CT14" i="6"/>
  <c r="DB14" i="6"/>
  <c r="DJ14" i="6"/>
  <c r="CE14" i="6"/>
  <c r="CM14" i="6"/>
  <c r="CU14" i="6"/>
  <c r="DC14" i="6"/>
  <c r="DK14" i="6"/>
  <c r="CF14" i="6"/>
  <c r="CN14" i="6"/>
  <c r="CV14" i="6"/>
  <c r="DD14" i="6"/>
  <c r="DL14" i="6"/>
  <c r="BZ14" i="6"/>
  <c r="CH14" i="6"/>
  <c r="CP14" i="6"/>
  <c r="CX14" i="6"/>
  <c r="DF14" i="6"/>
  <c r="DN14" i="6"/>
  <c r="CG14" i="6"/>
  <c r="CZ14" i="6"/>
  <c r="CI14" i="6"/>
  <c r="DE14" i="6"/>
  <c r="CJ14" i="6"/>
  <c r="DG14" i="6"/>
  <c r="CO14" i="6"/>
  <c r="DH14" i="6"/>
  <c r="CQ14" i="6"/>
  <c r="DM14" i="6"/>
  <c r="BY14" i="6"/>
  <c r="CR14" i="6"/>
  <c r="DO14" i="6"/>
  <c r="CA14" i="6"/>
  <c r="CW14" i="6"/>
  <c r="DP14" i="6"/>
  <c r="CB14" i="6"/>
  <c r="CY14" i="6"/>
  <c r="BX14" i="6"/>
  <c r="CF32" i="6"/>
  <c r="CN32" i="6"/>
  <c r="CV32" i="6"/>
  <c r="DD32" i="6"/>
  <c r="DL32" i="6"/>
  <c r="BZ32" i="6"/>
  <c r="CH32" i="6"/>
  <c r="CP32" i="6"/>
  <c r="CX32" i="6"/>
  <c r="DF32" i="6"/>
  <c r="DN32" i="6"/>
  <c r="CA32" i="6"/>
  <c r="CI32" i="6"/>
  <c r="CQ32" i="6"/>
  <c r="CY32" i="6"/>
  <c r="DG32" i="6"/>
  <c r="DO32" i="6"/>
  <c r="CB32" i="6"/>
  <c r="CJ32" i="6"/>
  <c r="CR32" i="6"/>
  <c r="CZ32" i="6"/>
  <c r="DH32" i="6"/>
  <c r="DP32" i="6"/>
  <c r="CK32" i="6"/>
  <c r="DA32" i="6"/>
  <c r="DQ32" i="6"/>
  <c r="CD32" i="6"/>
  <c r="CT32" i="6"/>
  <c r="DJ32" i="6"/>
  <c r="CC32" i="6"/>
  <c r="CW32" i="6"/>
  <c r="CE32" i="6"/>
  <c r="DB32" i="6"/>
  <c r="CG32" i="6"/>
  <c r="DC32" i="6"/>
  <c r="CL32" i="6"/>
  <c r="DE32" i="6"/>
  <c r="CM32" i="6"/>
  <c r="DI32" i="6"/>
  <c r="CO32" i="6"/>
  <c r="DK32" i="6"/>
  <c r="DM32" i="6"/>
  <c r="BY32" i="6"/>
  <c r="CS32" i="6"/>
  <c r="CU32" i="6"/>
  <c r="BX32" i="6"/>
  <c r="CB41" i="6"/>
  <c r="CJ41" i="6"/>
  <c r="CR41" i="6"/>
  <c r="CZ41" i="6"/>
  <c r="DH41" i="6"/>
  <c r="DP41" i="6"/>
  <c r="CC41" i="6"/>
  <c r="CK41" i="6"/>
  <c r="CS41" i="6"/>
  <c r="DA41" i="6"/>
  <c r="DI41" i="6"/>
  <c r="DQ41" i="6"/>
  <c r="CD41" i="6"/>
  <c r="CL41" i="6"/>
  <c r="CT41" i="6"/>
  <c r="DB41" i="6"/>
  <c r="DJ41" i="6"/>
  <c r="CE41" i="6"/>
  <c r="CM41" i="6"/>
  <c r="CU41" i="6"/>
  <c r="DC41" i="6"/>
  <c r="DK41" i="6"/>
  <c r="BY41" i="6"/>
  <c r="CG41" i="6"/>
  <c r="CO41" i="6"/>
  <c r="CW41" i="6"/>
  <c r="DE41" i="6"/>
  <c r="DM41" i="6"/>
  <c r="CP41" i="6"/>
  <c r="DL41" i="6"/>
  <c r="CQ41" i="6"/>
  <c r="DN41" i="6"/>
  <c r="BZ41" i="6"/>
  <c r="CV41" i="6"/>
  <c r="DO41" i="6"/>
  <c r="CA41" i="6"/>
  <c r="CX41" i="6"/>
  <c r="CF41" i="6"/>
  <c r="CY41" i="6"/>
  <c r="CH41" i="6"/>
  <c r="DD41" i="6"/>
  <c r="CI41" i="6"/>
  <c r="DF41" i="6"/>
  <c r="CN41" i="6"/>
  <c r="DG41" i="6"/>
  <c r="BX41" i="6"/>
  <c r="BY54" i="6"/>
  <c r="CG54" i="6"/>
  <c r="CO54" i="6"/>
  <c r="CW54" i="6"/>
  <c r="DE54" i="6"/>
  <c r="DM54" i="6"/>
  <c r="CD54" i="6"/>
  <c r="CL54" i="6"/>
  <c r="CT54" i="6"/>
  <c r="DB54" i="6"/>
  <c r="DJ54" i="6"/>
  <c r="CE54" i="6"/>
  <c r="CP54" i="6"/>
  <c r="CZ54" i="6"/>
  <c r="DK54" i="6"/>
  <c r="CF54" i="6"/>
  <c r="CQ54" i="6"/>
  <c r="DA54" i="6"/>
  <c r="DL54" i="6"/>
  <c r="CH54" i="6"/>
  <c r="CR54" i="6"/>
  <c r="DC54" i="6"/>
  <c r="DN54" i="6"/>
  <c r="CI54" i="6"/>
  <c r="CS54" i="6"/>
  <c r="DD54" i="6"/>
  <c r="DO54" i="6"/>
  <c r="BZ54" i="6"/>
  <c r="CJ54" i="6"/>
  <c r="CU54" i="6"/>
  <c r="DF54" i="6"/>
  <c r="DP54" i="6"/>
  <c r="CA54" i="6"/>
  <c r="CK54" i="6"/>
  <c r="CV54" i="6"/>
  <c r="DG54" i="6"/>
  <c r="DQ54" i="6"/>
  <c r="CB54" i="6"/>
  <c r="CM54" i="6"/>
  <c r="CX54" i="6"/>
  <c r="DH54" i="6"/>
  <c r="CN54" i="6"/>
  <c r="CY54" i="6"/>
  <c r="DI54" i="6"/>
  <c r="BX54" i="6"/>
  <c r="CC54" i="6"/>
  <c r="CD58" i="6"/>
  <c r="CL58" i="6"/>
  <c r="CT58" i="6"/>
  <c r="DB58" i="6"/>
  <c r="DJ58" i="6"/>
  <c r="CF58" i="6"/>
  <c r="BY58" i="6"/>
  <c r="CG58" i="6"/>
  <c r="CO58" i="6"/>
  <c r="CW58" i="6"/>
  <c r="DE58" i="6"/>
  <c r="DM58" i="6"/>
  <c r="CC58" i="6"/>
  <c r="CP58" i="6"/>
  <c r="CZ58" i="6"/>
  <c r="DK58" i="6"/>
  <c r="BZ58" i="6"/>
  <c r="CK58" i="6"/>
  <c r="CV58" i="6"/>
  <c r="DG58" i="6"/>
  <c r="DQ58" i="6"/>
  <c r="CH58" i="6"/>
  <c r="CU58" i="6"/>
  <c r="DI58" i="6"/>
  <c r="CI58" i="6"/>
  <c r="CX58" i="6"/>
  <c r="DL58" i="6"/>
  <c r="CJ58" i="6"/>
  <c r="CY58" i="6"/>
  <c r="DN58" i="6"/>
  <c r="CM58" i="6"/>
  <c r="DA58" i="6"/>
  <c r="DO58" i="6"/>
  <c r="CN58" i="6"/>
  <c r="DC58" i="6"/>
  <c r="DP58" i="6"/>
  <c r="CA58" i="6"/>
  <c r="CQ58" i="6"/>
  <c r="DD58" i="6"/>
  <c r="CR58" i="6"/>
  <c r="CS58" i="6"/>
  <c r="DF58" i="6"/>
  <c r="DH58" i="6"/>
  <c r="CB58" i="6"/>
  <c r="CE58" i="6"/>
  <c r="BX58" i="6"/>
  <c r="CB49" i="6"/>
  <c r="DW49" i="6" s="1"/>
  <c r="CJ49" i="6"/>
  <c r="EE49" i="6" s="1"/>
  <c r="CR49" i="6"/>
  <c r="EM49" i="6" s="1"/>
  <c r="CZ49" i="6"/>
  <c r="EU49" i="6" s="1"/>
  <c r="DH49" i="6"/>
  <c r="FC49" i="6" s="1"/>
  <c r="DP49" i="6"/>
  <c r="FK49" i="6" s="1"/>
  <c r="CC49" i="6"/>
  <c r="DX49" i="6" s="1"/>
  <c r="CK49" i="6"/>
  <c r="EF49" i="6" s="1"/>
  <c r="CS49" i="6"/>
  <c r="EN49" i="6" s="1"/>
  <c r="DA49" i="6"/>
  <c r="EV49" i="6" s="1"/>
  <c r="DI49" i="6"/>
  <c r="FD49" i="6" s="1"/>
  <c r="DQ49" i="6"/>
  <c r="FL49" i="6" s="1"/>
  <c r="CD49" i="6"/>
  <c r="DY49" i="6" s="1"/>
  <c r="CL49" i="6"/>
  <c r="EG49" i="6" s="1"/>
  <c r="CT49" i="6"/>
  <c r="EO49" i="6" s="1"/>
  <c r="DB49" i="6"/>
  <c r="EW49" i="6" s="1"/>
  <c r="DJ49" i="6"/>
  <c r="FE49" i="6" s="1"/>
  <c r="BX49" i="6"/>
  <c r="DS49" i="6" s="1"/>
  <c r="CE49" i="6"/>
  <c r="DZ49" i="6" s="1"/>
  <c r="CM49" i="6"/>
  <c r="EH49" i="6" s="1"/>
  <c r="CU49" i="6"/>
  <c r="EP49" i="6" s="1"/>
  <c r="DC49" i="6"/>
  <c r="EX49" i="6" s="1"/>
  <c r="DK49" i="6"/>
  <c r="FF49" i="6" s="1"/>
  <c r="CF49" i="6"/>
  <c r="EA49" i="6" s="1"/>
  <c r="CN49" i="6"/>
  <c r="EI49" i="6" s="1"/>
  <c r="CV49" i="6"/>
  <c r="EQ49" i="6" s="1"/>
  <c r="DD49" i="6"/>
  <c r="EY49" i="6" s="1"/>
  <c r="DL49" i="6"/>
  <c r="FG49" i="6" s="1"/>
  <c r="BY49" i="6"/>
  <c r="DT49" i="6" s="1"/>
  <c r="CG49" i="6"/>
  <c r="EB49" i="6" s="1"/>
  <c r="CO49" i="6"/>
  <c r="EJ49" i="6" s="1"/>
  <c r="CW49" i="6"/>
  <c r="ER49" i="6" s="1"/>
  <c r="DE49" i="6"/>
  <c r="EZ49" i="6" s="1"/>
  <c r="DM49" i="6"/>
  <c r="FH49" i="6" s="1"/>
  <c r="BZ49" i="6"/>
  <c r="DU49" i="6" s="1"/>
  <c r="CH49" i="6"/>
  <c r="EC49" i="6" s="1"/>
  <c r="CP49" i="6"/>
  <c r="EK49" i="6" s="1"/>
  <c r="CX49" i="6"/>
  <c r="ES49" i="6" s="1"/>
  <c r="DF49" i="6"/>
  <c r="FA49" i="6" s="1"/>
  <c r="DN49" i="6"/>
  <c r="FI49" i="6" s="1"/>
  <c r="CA49" i="6"/>
  <c r="DV49" i="6" s="1"/>
  <c r="CI49" i="6"/>
  <c r="ED49" i="6" s="1"/>
  <c r="CQ49" i="6"/>
  <c r="EL49" i="6" s="1"/>
  <c r="CY49" i="6"/>
  <c r="ET49" i="6" s="1"/>
  <c r="DG49" i="6"/>
  <c r="FB49" i="6" s="1"/>
  <c r="DO49" i="6"/>
  <c r="FJ49" i="6" s="1"/>
  <c r="CA27" i="6"/>
  <c r="DV27" i="6" s="1"/>
  <c r="CI27" i="6"/>
  <c r="ED27" i="6" s="1"/>
  <c r="CQ27" i="6"/>
  <c r="EL27" i="6" s="1"/>
  <c r="CY27" i="6"/>
  <c r="ET27" i="6" s="1"/>
  <c r="DG27" i="6"/>
  <c r="FB27" i="6" s="1"/>
  <c r="DO27" i="6"/>
  <c r="FJ27" i="6" s="1"/>
  <c r="CC27" i="6"/>
  <c r="DX27" i="6" s="1"/>
  <c r="CK27" i="6"/>
  <c r="EF27" i="6" s="1"/>
  <c r="CS27" i="6"/>
  <c r="EN27" i="6" s="1"/>
  <c r="DA27" i="6"/>
  <c r="EV27" i="6" s="1"/>
  <c r="DI27" i="6"/>
  <c r="FD27" i="6" s="1"/>
  <c r="DQ27" i="6"/>
  <c r="FL27" i="6" s="1"/>
  <c r="CD27" i="6"/>
  <c r="DY27" i="6" s="1"/>
  <c r="CL27" i="6"/>
  <c r="EG27" i="6" s="1"/>
  <c r="CT27" i="6"/>
  <c r="EO27" i="6" s="1"/>
  <c r="DB27" i="6"/>
  <c r="EW27" i="6" s="1"/>
  <c r="DJ27" i="6"/>
  <c r="FE27" i="6" s="1"/>
  <c r="CE27" i="6"/>
  <c r="DZ27" i="6" s="1"/>
  <c r="CM27" i="6"/>
  <c r="EH27" i="6" s="1"/>
  <c r="CU27" i="6"/>
  <c r="EP27" i="6" s="1"/>
  <c r="DC27" i="6"/>
  <c r="EX27" i="6" s="1"/>
  <c r="DK27" i="6"/>
  <c r="FF27" i="6" s="1"/>
  <c r="CF27" i="6"/>
  <c r="EA27" i="6" s="1"/>
  <c r="CV27" i="6"/>
  <c r="EQ27" i="6" s="1"/>
  <c r="DL27" i="6"/>
  <c r="FG27" i="6" s="1"/>
  <c r="BY27" i="6"/>
  <c r="DT27" i="6" s="1"/>
  <c r="CO27" i="6"/>
  <c r="EJ27" i="6" s="1"/>
  <c r="DE27" i="6"/>
  <c r="EZ27" i="6" s="1"/>
  <c r="CR27" i="6"/>
  <c r="EM27" i="6" s="1"/>
  <c r="DN27" i="6"/>
  <c r="FI27" i="6" s="1"/>
  <c r="BZ27" i="6"/>
  <c r="DU27" i="6" s="1"/>
  <c r="CW27" i="6"/>
  <c r="ER27" i="6" s="1"/>
  <c r="DP27" i="6"/>
  <c r="FK27" i="6" s="1"/>
  <c r="CB27" i="6"/>
  <c r="DW27" i="6" s="1"/>
  <c r="CX27" i="6"/>
  <c r="ES27" i="6" s="1"/>
  <c r="CG27" i="6"/>
  <c r="EB27" i="6" s="1"/>
  <c r="CZ27" i="6"/>
  <c r="EU27" i="6" s="1"/>
  <c r="CH27" i="6"/>
  <c r="EC27" i="6" s="1"/>
  <c r="DD27" i="6"/>
  <c r="EY27" i="6" s="1"/>
  <c r="CJ27" i="6"/>
  <c r="EE27" i="6" s="1"/>
  <c r="DF27" i="6"/>
  <c r="FA27" i="6" s="1"/>
  <c r="CN27" i="6"/>
  <c r="EI27" i="6" s="1"/>
  <c r="CP27" i="6"/>
  <c r="EK27" i="6" s="1"/>
  <c r="DH27" i="6"/>
  <c r="FC27" i="6" s="1"/>
  <c r="DM27" i="6"/>
  <c r="FH27" i="6" s="1"/>
  <c r="BX27" i="6"/>
  <c r="DS27" i="6" s="1"/>
  <c r="BZ21" i="6"/>
  <c r="CH21" i="6"/>
  <c r="CP21" i="6"/>
  <c r="CX21" i="6"/>
  <c r="DF21" i="6"/>
  <c r="DN21" i="6"/>
  <c r="CB21" i="6"/>
  <c r="CJ21" i="6"/>
  <c r="CR21" i="6"/>
  <c r="CZ21" i="6"/>
  <c r="DH21" i="6"/>
  <c r="DP21" i="6"/>
  <c r="CC21" i="6"/>
  <c r="CK21" i="6"/>
  <c r="CS21" i="6"/>
  <c r="DA21" i="6"/>
  <c r="DI21" i="6"/>
  <c r="DQ21" i="6"/>
  <c r="CD21" i="6"/>
  <c r="CL21" i="6"/>
  <c r="CT21" i="6"/>
  <c r="DB21" i="6"/>
  <c r="DJ21" i="6"/>
  <c r="CM21" i="6"/>
  <c r="DC21" i="6"/>
  <c r="CF21" i="6"/>
  <c r="CV21" i="6"/>
  <c r="DL21" i="6"/>
  <c r="CE21" i="6"/>
  <c r="CY21" i="6"/>
  <c r="CG21" i="6"/>
  <c r="DD21" i="6"/>
  <c r="CI21" i="6"/>
  <c r="DE21" i="6"/>
  <c r="CN21" i="6"/>
  <c r="DG21" i="6"/>
  <c r="CO21" i="6"/>
  <c r="DK21" i="6"/>
  <c r="CQ21" i="6"/>
  <c r="DM21" i="6"/>
  <c r="BY21" i="6"/>
  <c r="CA21" i="6"/>
  <c r="CU21" i="6"/>
  <c r="CW21" i="6"/>
  <c r="DO21" i="6"/>
  <c r="BX21" i="6"/>
  <c r="CB86" i="6"/>
  <c r="CJ86" i="6"/>
  <c r="CR86" i="6"/>
  <c r="CZ86" i="6"/>
  <c r="DH86" i="6"/>
  <c r="DP86" i="6"/>
  <c r="CC86" i="6"/>
  <c r="CK86" i="6"/>
  <c r="CS86" i="6"/>
  <c r="DA86" i="6"/>
  <c r="DI86" i="6"/>
  <c r="DQ86" i="6"/>
  <c r="CE86" i="6"/>
  <c r="CM86" i="6"/>
  <c r="CU86" i="6"/>
  <c r="DC86" i="6"/>
  <c r="DK86" i="6"/>
  <c r="BY86" i="6"/>
  <c r="CG86" i="6"/>
  <c r="CO86" i="6"/>
  <c r="CW86" i="6"/>
  <c r="DE86" i="6"/>
  <c r="DM86" i="6"/>
  <c r="CF86" i="6"/>
  <c r="CV86" i="6"/>
  <c r="DL86" i="6"/>
  <c r="CH86" i="6"/>
  <c r="CX86" i="6"/>
  <c r="DN86" i="6"/>
  <c r="CL86" i="6"/>
  <c r="DB86" i="6"/>
  <c r="CN86" i="6"/>
  <c r="DD86" i="6"/>
  <c r="BZ86" i="6"/>
  <c r="CP86" i="6"/>
  <c r="DF86" i="6"/>
  <c r="CA86" i="6"/>
  <c r="CQ86" i="6"/>
  <c r="DG86" i="6"/>
  <c r="CT86" i="6"/>
  <c r="CY86" i="6"/>
  <c r="BX86" i="6"/>
  <c r="DJ86" i="6"/>
  <c r="DO86" i="6"/>
  <c r="CD86" i="6"/>
  <c r="CI86" i="6"/>
  <c r="BY105" i="6"/>
  <c r="CG105" i="6"/>
  <c r="CO105" i="6"/>
  <c r="CW105" i="6"/>
  <c r="DE105" i="6"/>
  <c r="DM105" i="6"/>
  <c r="BZ105" i="6"/>
  <c r="CH105" i="6"/>
  <c r="CP105" i="6"/>
  <c r="CX105" i="6"/>
  <c r="DF105" i="6"/>
  <c r="DN105" i="6"/>
  <c r="CA105" i="6"/>
  <c r="CI105" i="6"/>
  <c r="CQ105" i="6"/>
  <c r="CY105" i="6"/>
  <c r="DG105" i="6"/>
  <c r="DO105" i="6"/>
  <c r="CB105" i="6"/>
  <c r="CJ105" i="6"/>
  <c r="CR105" i="6"/>
  <c r="CZ105" i="6"/>
  <c r="DH105" i="6"/>
  <c r="DP105" i="6"/>
  <c r="CC105" i="6"/>
  <c r="CK105" i="6"/>
  <c r="CS105" i="6"/>
  <c r="DA105" i="6"/>
  <c r="DI105" i="6"/>
  <c r="DQ105" i="6"/>
  <c r="CD105" i="6"/>
  <c r="CL105" i="6"/>
  <c r="CT105" i="6"/>
  <c r="DB105" i="6"/>
  <c r="DJ105" i="6"/>
  <c r="CE105" i="6"/>
  <c r="CM105" i="6"/>
  <c r="CU105" i="6"/>
  <c r="DC105" i="6"/>
  <c r="DK105" i="6"/>
  <c r="DD105" i="6"/>
  <c r="DL105" i="6"/>
  <c r="BX105" i="6"/>
  <c r="CF105" i="6"/>
  <c r="CN105" i="6"/>
  <c r="CV105" i="6"/>
  <c r="CA65" i="6"/>
  <c r="CI65" i="6"/>
  <c r="CQ65" i="6"/>
  <c r="CY65" i="6"/>
  <c r="DG65" i="6"/>
  <c r="DO65" i="6"/>
  <c r="CC65" i="6"/>
  <c r="CK65" i="6"/>
  <c r="CS65" i="6"/>
  <c r="DA65" i="6"/>
  <c r="DI65" i="6"/>
  <c r="DQ65" i="6"/>
  <c r="CE65" i="6"/>
  <c r="CM65" i="6"/>
  <c r="CU65" i="6"/>
  <c r="DC65" i="6"/>
  <c r="DK65" i="6"/>
  <c r="CF65" i="6"/>
  <c r="CN65" i="6"/>
  <c r="CV65" i="6"/>
  <c r="DD65" i="6"/>
  <c r="DL65" i="6"/>
  <c r="BY65" i="6"/>
  <c r="CO65" i="6"/>
  <c r="DE65" i="6"/>
  <c r="BZ65" i="6"/>
  <c r="CP65" i="6"/>
  <c r="DF65" i="6"/>
  <c r="CB65" i="6"/>
  <c r="CR65" i="6"/>
  <c r="DH65" i="6"/>
  <c r="BX65" i="6"/>
  <c r="CD65" i="6"/>
  <c r="CT65" i="6"/>
  <c r="DJ65" i="6"/>
  <c r="CG65" i="6"/>
  <c r="CW65" i="6"/>
  <c r="DM65" i="6"/>
  <c r="CH65" i="6"/>
  <c r="CX65" i="6"/>
  <c r="DN65" i="6"/>
  <c r="CJ65" i="6"/>
  <c r="CZ65" i="6"/>
  <c r="DP65" i="6"/>
  <c r="DB65" i="6"/>
  <c r="CL65" i="6"/>
  <c r="CF13" i="6"/>
  <c r="EA13" i="6" s="1"/>
  <c r="CN13" i="6"/>
  <c r="EI13" i="6" s="1"/>
  <c r="CV13" i="6"/>
  <c r="EQ13" i="6" s="1"/>
  <c r="DD13" i="6"/>
  <c r="EY13" i="6" s="1"/>
  <c r="DL13" i="6"/>
  <c r="FG13" i="6" s="1"/>
  <c r="BY13" i="6"/>
  <c r="DT13" i="6" s="1"/>
  <c r="CG13" i="6"/>
  <c r="EB13" i="6" s="1"/>
  <c r="CO13" i="6"/>
  <c r="EJ13" i="6" s="1"/>
  <c r="CW13" i="6"/>
  <c r="ER13" i="6" s="1"/>
  <c r="DE13" i="6"/>
  <c r="EZ13" i="6" s="1"/>
  <c r="DM13" i="6"/>
  <c r="FH13" i="6" s="1"/>
  <c r="BZ13" i="6"/>
  <c r="DU13" i="6" s="1"/>
  <c r="CH13" i="6"/>
  <c r="EC13" i="6" s="1"/>
  <c r="CP13" i="6"/>
  <c r="EK13" i="6" s="1"/>
  <c r="CX13" i="6"/>
  <c r="ES13" i="6" s="1"/>
  <c r="DF13" i="6"/>
  <c r="FA13" i="6" s="1"/>
  <c r="DN13" i="6"/>
  <c r="FI13" i="6" s="1"/>
  <c r="CA13" i="6"/>
  <c r="DV13" i="6" s="1"/>
  <c r="CI13" i="6"/>
  <c r="ED13" i="6" s="1"/>
  <c r="CQ13" i="6"/>
  <c r="EL13" i="6" s="1"/>
  <c r="CY13" i="6"/>
  <c r="ET13" i="6" s="1"/>
  <c r="DG13" i="6"/>
  <c r="FB13" i="6" s="1"/>
  <c r="DO13" i="6"/>
  <c r="FJ13" i="6" s="1"/>
  <c r="CC13" i="6"/>
  <c r="DX13" i="6" s="1"/>
  <c r="CK13" i="6"/>
  <c r="EF13" i="6" s="1"/>
  <c r="CS13" i="6"/>
  <c r="EN13" i="6" s="1"/>
  <c r="DA13" i="6"/>
  <c r="EV13" i="6" s="1"/>
  <c r="DI13" i="6"/>
  <c r="FD13" i="6" s="1"/>
  <c r="DQ13" i="6"/>
  <c r="FL13" i="6" s="1"/>
  <c r="CD13" i="6"/>
  <c r="DY13" i="6" s="1"/>
  <c r="CZ13" i="6"/>
  <c r="EU13" i="6" s="1"/>
  <c r="CE13" i="6"/>
  <c r="DZ13" i="6" s="1"/>
  <c r="DB13" i="6"/>
  <c r="EW13" i="6" s="1"/>
  <c r="CJ13" i="6"/>
  <c r="EE13" i="6" s="1"/>
  <c r="DC13" i="6"/>
  <c r="EX13" i="6" s="1"/>
  <c r="CL13" i="6"/>
  <c r="EG13" i="6" s="1"/>
  <c r="DH13" i="6"/>
  <c r="FC13" i="6" s="1"/>
  <c r="CM13" i="6"/>
  <c r="EH13" i="6" s="1"/>
  <c r="DJ13" i="6"/>
  <c r="FE13" i="6" s="1"/>
  <c r="CR13" i="6"/>
  <c r="EM13" i="6" s="1"/>
  <c r="DK13" i="6"/>
  <c r="FF13" i="6" s="1"/>
  <c r="CT13" i="6"/>
  <c r="EO13" i="6" s="1"/>
  <c r="DP13" i="6"/>
  <c r="FK13" i="6" s="1"/>
  <c r="CU13" i="6"/>
  <c r="EP13" i="6" s="1"/>
  <c r="BX13" i="6"/>
  <c r="DS13" i="6" s="1"/>
  <c r="CB13" i="6"/>
  <c r="DW13" i="6" s="1"/>
  <c r="CE89" i="6"/>
  <c r="CM89" i="6"/>
  <c r="CF89" i="6"/>
  <c r="CN89" i="6"/>
  <c r="CV89" i="6"/>
  <c r="DD89" i="6"/>
  <c r="DL89" i="6"/>
  <c r="BZ89" i="6"/>
  <c r="CH89" i="6"/>
  <c r="CP89" i="6"/>
  <c r="CX89" i="6"/>
  <c r="CB89" i="6"/>
  <c r="CJ89" i="6"/>
  <c r="CR89" i="6"/>
  <c r="CZ89" i="6"/>
  <c r="DH89" i="6"/>
  <c r="DP89" i="6"/>
  <c r="CI89" i="6"/>
  <c r="CW89" i="6"/>
  <c r="DI89" i="6"/>
  <c r="CK89" i="6"/>
  <c r="CY89" i="6"/>
  <c r="DJ89" i="6"/>
  <c r="BY89" i="6"/>
  <c r="CO89" i="6"/>
  <c r="DB89" i="6"/>
  <c r="DM89" i="6"/>
  <c r="CA89" i="6"/>
  <c r="CQ89" i="6"/>
  <c r="DC89" i="6"/>
  <c r="DN89" i="6"/>
  <c r="CC89" i="6"/>
  <c r="CS89" i="6"/>
  <c r="DE89" i="6"/>
  <c r="DO89" i="6"/>
  <c r="CD89" i="6"/>
  <c r="CT89" i="6"/>
  <c r="DF89" i="6"/>
  <c r="DQ89" i="6"/>
  <c r="DG89" i="6"/>
  <c r="DK89" i="6"/>
  <c r="BX89" i="6"/>
  <c r="CG89" i="6"/>
  <c r="CL89" i="6"/>
  <c r="CU89" i="6"/>
  <c r="DA89" i="6"/>
  <c r="CD29" i="6"/>
  <c r="DY29" i="6" s="1"/>
  <c r="CL29" i="6"/>
  <c r="EG29" i="6" s="1"/>
  <c r="CT29" i="6"/>
  <c r="EO29" i="6" s="1"/>
  <c r="DB29" i="6"/>
  <c r="EW29" i="6" s="1"/>
  <c r="DJ29" i="6"/>
  <c r="FE29" i="6" s="1"/>
  <c r="BZ29" i="6"/>
  <c r="DU29" i="6" s="1"/>
  <c r="CH29" i="6"/>
  <c r="EC29" i="6" s="1"/>
  <c r="CP29" i="6"/>
  <c r="EK29" i="6" s="1"/>
  <c r="CX29" i="6"/>
  <c r="ES29" i="6" s="1"/>
  <c r="DF29" i="6"/>
  <c r="FA29" i="6" s="1"/>
  <c r="DN29" i="6"/>
  <c r="FI29" i="6" s="1"/>
  <c r="CI29" i="6"/>
  <c r="ED29" i="6" s="1"/>
  <c r="CS29" i="6"/>
  <c r="EN29" i="6" s="1"/>
  <c r="DD29" i="6"/>
  <c r="EY29" i="6" s="1"/>
  <c r="DO29" i="6"/>
  <c r="FJ29" i="6" s="1"/>
  <c r="BY29" i="6"/>
  <c r="DT29" i="6" s="1"/>
  <c r="CJ29" i="6"/>
  <c r="EE29" i="6" s="1"/>
  <c r="CU29" i="6"/>
  <c r="EP29" i="6" s="1"/>
  <c r="DE29" i="6"/>
  <c r="EZ29" i="6" s="1"/>
  <c r="DP29" i="6"/>
  <c r="FK29" i="6" s="1"/>
  <c r="CB29" i="6"/>
  <c r="DW29" i="6" s="1"/>
  <c r="CM29" i="6"/>
  <c r="EH29" i="6" s="1"/>
  <c r="CW29" i="6"/>
  <c r="ER29" i="6" s="1"/>
  <c r="DH29" i="6"/>
  <c r="FC29" i="6" s="1"/>
  <c r="CC29" i="6"/>
  <c r="DX29" i="6" s="1"/>
  <c r="CN29" i="6"/>
  <c r="EI29" i="6" s="1"/>
  <c r="CY29" i="6"/>
  <c r="ET29" i="6" s="1"/>
  <c r="DI29" i="6"/>
  <c r="FD29" i="6" s="1"/>
  <c r="CE29" i="6"/>
  <c r="DZ29" i="6" s="1"/>
  <c r="CO29" i="6"/>
  <c r="EJ29" i="6" s="1"/>
  <c r="CZ29" i="6"/>
  <c r="EU29" i="6" s="1"/>
  <c r="DK29" i="6"/>
  <c r="FF29" i="6" s="1"/>
  <c r="CF29" i="6"/>
  <c r="EA29" i="6" s="1"/>
  <c r="CQ29" i="6"/>
  <c r="EL29" i="6" s="1"/>
  <c r="DA29" i="6"/>
  <c r="EV29" i="6" s="1"/>
  <c r="DL29" i="6"/>
  <c r="FG29" i="6" s="1"/>
  <c r="DC29" i="6"/>
  <c r="EX29" i="6" s="1"/>
  <c r="DG29" i="6"/>
  <c r="FB29" i="6" s="1"/>
  <c r="DM29" i="6"/>
  <c r="FH29" i="6" s="1"/>
  <c r="CA29" i="6"/>
  <c r="DV29" i="6" s="1"/>
  <c r="DQ29" i="6"/>
  <c r="FL29" i="6" s="1"/>
  <c r="CG29" i="6"/>
  <c r="EB29" i="6" s="1"/>
  <c r="CK29" i="6"/>
  <c r="EF29" i="6" s="1"/>
  <c r="CR29" i="6"/>
  <c r="EM29" i="6" s="1"/>
  <c r="CV29" i="6"/>
  <c r="EQ29" i="6" s="1"/>
  <c r="BX29" i="6"/>
  <c r="DS29" i="6" s="1"/>
  <c r="CD61" i="6"/>
  <c r="DY61" i="6" s="1"/>
  <c r="CL61" i="6"/>
  <c r="EG61" i="6" s="1"/>
  <c r="CT61" i="6"/>
  <c r="EO61" i="6" s="1"/>
  <c r="DB61" i="6"/>
  <c r="EW61" i="6" s="1"/>
  <c r="DJ61" i="6"/>
  <c r="FE61" i="6" s="1"/>
  <c r="CF61" i="6"/>
  <c r="EA61" i="6" s="1"/>
  <c r="CN61" i="6"/>
  <c r="EI61" i="6" s="1"/>
  <c r="CV61" i="6"/>
  <c r="EQ61" i="6" s="1"/>
  <c r="DD61" i="6"/>
  <c r="EY61" i="6" s="1"/>
  <c r="DL61" i="6"/>
  <c r="FG61" i="6" s="1"/>
  <c r="BY61" i="6"/>
  <c r="DT61" i="6" s="1"/>
  <c r="CG61" i="6"/>
  <c r="EB61" i="6" s="1"/>
  <c r="CO61" i="6"/>
  <c r="EJ61" i="6" s="1"/>
  <c r="CW61" i="6"/>
  <c r="ER61" i="6" s="1"/>
  <c r="DE61" i="6"/>
  <c r="EZ61" i="6" s="1"/>
  <c r="DM61" i="6"/>
  <c r="FH61" i="6" s="1"/>
  <c r="BZ61" i="6"/>
  <c r="DU61" i="6" s="1"/>
  <c r="CH61" i="6"/>
  <c r="EC61" i="6" s="1"/>
  <c r="CP61" i="6"/>
  <c r="EK61" i="6" s="1"/>
  <c r="CX61" i="6"/>
  <c r="ES61" i="6" s="1"/>
  <c r="DF61" i="6"/>
  <c r="FA61" i="6" s="1"/>
  <c r="DN61" i="6"/>
  <c r="FI61" i="6" s="1"/>
  <c r="CI61" i="6"/>
  <c r="ED61" i="6" s="1"/>
  <c r="CY61" i="6"/>
  <c r="ET61" i="6" s="1"/>
  <c r="DO61" i="6"/>
  <c r="FJ61" i="6" s="1"/>
  <c r="CB61" i="6"/>
  <c r="DW61" i="6" s="1"/>
  <c r="CR61" i="6"/>
  <c r="EM61" i="6" s="1"/>
  <c r="DH61" i="6"/>
  <c r="FC61" i="6" s="1"/>
  <c r="CQ61" i="6"/>
  <c r="EL61" i="6" s="1"/>
  <c r="DK61" i="6"/>
  <c r="FF61" i="6" s="1"/>
  <c r="CS61" i="6"/>
  <c r="EN61" i="6" s="1"/>
  <c r="DP61" i="6"/>
  <c r="FK61" i="6" s="1"/>
  <c r="CA61" i="6"/>
  <c r="DV61" i="6" s="1"/>
  <c r="CU61" i="6"/>
  <c r="EP61" i="6" s="1"/>
  <c r="DQ61" i="6"/>
  <c r="FL61" i="6" s="1"/>
  <c r="CC61" i="6"/>
  <c r="DX61" i="6" s="1"/>
  <c r="CZ61" i="6"/>
  <c r="EU61" i="6" s="1"/>
  <c r="CE61" i="6"/>
  <c r="DZ61" i="6" s="1"/>
  <c r="DA61" i="6"/>
  <c r="EV61" i="6" s="1"/>
  <c r="CJ61" i="6"/>
  <c r="EE61" i="6" s="1"/>
  <c r="DC61" i="6"/>
  <c r="EX61" i="6" s="1"/>
  <c r="CK61" i="6"/>
  <c r="EF61" i="6" s="1"/>
  <c r="CM61" i="6"/>
  <c r="EH61" i="6" s="1"/>
  <c r="DG61" i="6"/>
  <c r="FB61" i="6" s="1"/>
  <c r="DI61" i="6"/>
  <c r="FD61" i="6" s="1"/>
  <c r="BX61" i="6"/>
  <c r="DS61" i="6" s="1"/>
  <c r="BY73" i="6"/>
  <c r="CG73" i="6"/>
  <c r="CO73" i="6"/>
  <c r="CW73" i="6"/>
  <c r="DE73" i="6"/>
  <c r="DM73" i="6"/>
  <c r="CA73" i="6"/>
  <c r="CI73" i="6"/>
  <c r="CQ73" i="6"/>
  <c r="CY73" i="6"/>
  <c r="DG73" i="6"/>
  <c r="DO73" i="6"/>
  <c r="CC73" i="6"/>
  <c r="CK73" i="6"/>
  <c r="CS73" i="6"/>
  <c r="DA73" i="6"/>
  <c r="CD73" i="6"/>
  <c r="CL73" i="6"/>
  <c r="CT73" i="6"/>
  <c r="DB73" i="6"/>
  <c r="DJ73" i="6"/>
  <c r="CE73" i="6"/>
  <c r="CU73" i="6"/>
  <c r="DI73" i="6"/>
  <c r="CF73" i="6"/>
  <c r="CV73" i="6"/>
  <c r="DK73" i="6"/>
  <c r="CH73" i="6"/>
  <c r="CX73" i="6"/>
  <c r="DL73" i="6"/>
  <c r="CJ73" i="6"/>
  <c r="CZ73" i="6"/>
  <c r="DN73" i="6"/>
  <c r="CM73" i="6"/>
  <c r="DC73" i="6"/>
  <c r="DP73" i="6"/>
  <c r="CN73" i="6"/>
  <c r="DD73" i="6"/>
  <c r="DQ73" i="6"/>
  <c r="BZ73" i="6"/>
  <c r="CP73" i="6"/>
  <c r="DF73" i="6"/>
  <c r="CB73" i="6"/>
  <c r="BX73" i="6"/>
  <c r="CR73" i="6"/>
  <c r="DH73" i="6"/>
  <c r="CA59" i="6"/>
  <c r="DV59" i="6" s="1"/>
  <c r="CI59" i="6"/>
  <c r="ED59" i="6" s="1"/>
  <c r="CQ59" i="6"/>
  <c r="EL59" i="6" s="1"/>
  <c r="CY59" i="6"/>
  <c r="ET59" i="6" s="1"/>
  <c r="DG59" i="6"/>
  <c r="FB59" i="6" s="1"/>
  <c r="DO59" i="6"/>
  <c r="FJ59" i="6" s="1"/>
  <c r="CC59" i="6"/>
  <c r="DX59" i="6" s="1"/>
  <c r="CK59" i="6"/>
  <c r="EF59" i="6" s="1"/>
  <c r="CS59" i="6"/>
  <c r="EN59" i="6" s="1"/>
  <c r="DA59" i="6"/>
  <c r="EV59" i="6" s="1"/>
  <c r="DI59" i="6"/>
  <c r="FD59" i="6" s="1"/>
  <c r="DQ59" i="6"/>
  <c r="FL59" i="6" s="1"/>
  <c r="CD59" i="6"/>
  <c r="DY59" i="6" s="1"/>
  <c r="CL59" i="6"/>
  <c r="EG59" i="6" s="1"/>
  <c r="CT59" i="6"/>
  <c r="EO59" i="6" s="1"/>
  <c r="DB59" i="6"/>
  <c r="EW59" i="6" s="1"/>
  <c r="DJ59" i="6"/>
  <c r="FE59" i="6" s="1"/>
  <c r="CJ59" i="6"/>
  <c r="EE59" i="6" s="1"/>
  <c r="CW59" i="6"/>
  <c r="ER59" i="6" s="1"/>
  <c r="DK59" i="6"/>
  <c r="FF59" i="6" s="1"/>
  <c r="CF59" i="6"/>
  <c r="EA59" i="6" s="1"/>
  <c r="CR59" i="6"/>
  <c r="EM59" i="6" s="1"/>
  <c r="DE59" i="6"/>
  <c r="EZ59" i="6" s="1"/>
  <c r="BZ59" i="6"/>
  <c r="DU59" i="6" s="1"/>
  <c r="CP59" i="6"/>
  <c r="EK59" i="6" s="1"/>
  <c r="DH59" i="6"/>
  <c r="FC59" i="6" s="1"/>
  <c r="CB59" i="6"/>
  <c r="DW59" i="6" s="1"/>
  <c r="CU59" i="6"/>
  <c r="EP59" i="6" s="1"/>
  <c r="DL59" i="6"/>
  <c r="FG59" i="6" s="1"/>
  <c r="CE59" i="6"/>
  <c r="DZ59" i="6" s="1"/>
  <c r="CV59" i="6"/>
  <c r="EQ59" i="6" s="1"/>
  <c r="DM59" i="6"/>
  <c r="FH59" i="6" s="1"/>
  <c r="CG59" i="6"/>
  <c r="EB59" i="6" s="1"/>
  <c r="CX59" i="6"/>
  <c r="ES59" i="6" s="1"/>
  <c r="DN59" i="6"/>
  <c r="FI59" i="6" s="1"/>
  <c r="CH59" i="6"/>
  <c r="EC59" i="6" s="1"/>
  <c r="CZ59" i="6"/>
  <c r="EU59" i="6" s="1"/>
  <c r="DP59" i="6"/>
  <c r="FK59" i="6" s="1"/>
  <c r="CM59" i="6"/>
  <c r="EH59" i="6" s="1"/>
  <c r="DC59" i="6"/>
  <c r="EX59" i="6" s="1"/>
  <c r="BY59" i="6"/>
  <c r="DT59" i="6" s="1"/>
  <c r="CN59" i="6"/>
  <c r="EI59" i="6" s="1"/>
  <c r="CO59" i="6"/>
  <c r="EJ59" i="6" s="1"/>
  <c r="DD59" i="6"/>
  <c r="EY59" i="6" s="1"/>
  <c r="DF59" i="6"/>
  <c r="FA59" i="6" s="1"/>
  <c r="BX59" i="6"/>
  <c r="DS59" i="6" s="1"/>
  <c r="CE15" i="6"/>
  <c r="CM15" i="6"/>
  <c r="CU15" i="6"/>
  <c r="DC15" i="6"/>
  <c r="DK15" i="6"/>
  <c r="CF15" i="6"/>
  <c r="CN15" i="6"/>
  <c r="CV15" i="6"/>
  <c r="DD15" i="6"/>
  <c r="DL15" i="6"/>
  <c r="BY15" i="6"/>
  <c r="CG15" i="6"/>
  <c r="CO15" i="6"/>
  <c r="CW15" i="6"/>
  <c r="DE15" i="6"/>
  <c r="DM15" i="6"/>
  <c r="BZ15" i="6"/>
  <c r="CH15" i="6"/>
  <c r="CP15" i="6"/>
  <c r="CX15" i="6"/>
  <c r="DF15" i="6"/>
  <c r="DN15" i="6"/>
  <c r="CB15" i="6"/>
  <c r="CJ15" i="6"/>
  <c r="CR15" i="6"/>
  <c r="CZ15" i="6"/>
  <c r="DH15" i="6"/>
  <c r="DP15" i="6"/>
  <c r="CL15" i="6"/>
  <c r="DI15" i="6"/>
  <c r="CQ15" i="6"/>
  <c r="DJ15" i="6"/>
  <c r="CS15" i="6"/>
  <c r="DO15" i="6"/>
  <c r="CA15" i="6"/>
  <c r="CT15" i="6"/>
  <c r="DQ15" i="6"/>
  <c r="CC15" i="6"/>
  <c r="CY15" i="6"/>
  <c r="CD15" i="6"/>
  <c r="DA15" i="6"/>
  <c r="CI15" i="6"/>
  <c r="DB15" i="6"/>
  <c r="CK15" i="6"/>
  <c r="BX15" i="6"/>
  <c r="DG15" i="6"/>
  <c r="CE82" i="6"/>
  <c r="CM82" i="6"/>
  <c r="CU82" i="6"/>
  <c r="DC82" i="6"/>
  <c r="DK82" i="6"/>
  <c r="CF82" i="6"/>
  <c r="CN82" i="6"/>
  <c r="CV82" i="6"/>
  <c r="DD82" i="6"/>
  <c r="DL82" i="6"/>
  <c r="BZ82" i="6"/>
  <c r="CH82" i="6"/>
  <c r="CP82" i="6"/>
  <c r="CX82" i="6"/>
  <c r="DF82" i="6"/>
  <c r="DN82" i="6"/>
  <c r="CA82" i="6"/>
  <c r="CI82" i="6"/>
  <c r="CQ82" i="6"/>
  <c r="CY82" i="6"/>
  <c r="CB82" i="6"/>
  <c r="CJ82" i="6"/>
  <c r="CR82" i="6"/>
  <c r="CZ82" i="6"/>
  <c r="DH82" i="6"/>
  <c r="DP82" i="6"/>
  <c r="CC82" i="6"/>
  <c r="CK82" i="6"/>
  <c r="CS82" i="6"/>
  <c r="DA82" i="6"/>
  <c r="DI82" i="6"/>
  <c r="DQ82" i="6"/>
  <c r="CT82" i="6"/>
  <c r="CW82" i="6"/>
  <c r="DB82" i="6"/>
  <c r="BY82" i="6"/>
  <c r="DE82" i="6"/>
  <c r="CD82" i="6"/>
  <c r="DG82" i="6"/>
  <c r="CG82" i="6"/>
  <c r="DJ82" i="6"/>
  <c r="CL82" i="6"/>
  <c r="DM82" i="6"/>
  <c r="BX82" i="6"/>
  <c r="CO82" i="6"/>
  <c r="DO82" i="6"/>
  <c r="CE72" i="6"/>
  <c r="DZ72" i="6" s="1"/>
  <c r="CM72" i="6"/>
  <c r="EH72" i="6" s="1"/>
  <c r="CU72" i="6"/>
  <c r="EP72" i="6" s="1"/>
  <c r="DC72" i="6"/>
  <c r="EX72" i="6" s="1"/>
  <c r="DK72" i="6"/>
  <c r="FF72" i="6" s="1"/>
  <c r="CF72" i="6"/>
  <c r="EA72" i="6" s="1"/>
  <c r="CN72" i="6"/>
  <c r="EI72" i="6" s="1"/>
  <c r="CV72" i="6"/>
  <c r="EQ72" i="6" s="1"/>
  <c r="DD72" i="6"/>
  <c r="EY72" i="6" s="1"/>
  <c r="DL72" i="6"/>
  <c r="FG72" i="6" s="1"/>
  <c r="BY72" i="6"/>
  <c r="DT72" i="6" s="1"/>
  <c r="CG72" i="6"/>
  <c r="EB72" i="6" s="1"/>
  <c r="CO72" i="6"/>
  <c r="EJ72" i="6" s="1"/>
  <c r="CW72" i="6"/>
  <c r="ER72" i="6" s="1"/>
  <c r="DE72" i="6"/>
  <c r="EZ72" i="6" s="1"/>
  <c r="DM72" i="6"/>
  <c r="FH72" i="6" s="1"/>
  <c r="BZ72" i="6"/>
  <c r="DU72" i="6" s="1"/>
  <c r="CH72" i="6"/>
  <c r="EC72" i="6" s="1"/>
  <c r="CP72" i="6"/>
  <c r="EK72" i="6" s="1"/>
  <c r="CX72" i="6"/>
  <c r="ES72" i="6" s="1"/>
  <c r="DF72" i="6"/>
  <c r="FA72" i="6" s="1"/>
  <c r="DN72" i="6"/>
  <c r="FI72" i="6" s="1"/>
  <c r="BX72" i="6"/>
  <c r="DS72" i="6" s="1"/>
  <c r="CA72" i="6"/>
  <c r="DV72" i="6" s="1"/>
  <c r="CI72" i="6"/>
  <c r="ED72" i="6" s="1"/>
  <c r="CQ72" i="6"/>
  <c r="EL72" i="6" s="1"/>
  <c r="CY72" i="6"/>
  <c r="ET72" i="6" s="1"/>
  <c r="DG72" i="6"/>
  <c r="FB72" i="6" s="1"/>
  <c r="DO72" i="6"/>
  <c r="FJ72" i="6" s="1"/>
  <c r="CB72" i="6"/>
  <c r="DW72" i="6" s="1"/>
  <c r="CJ72" i="6"/>
  <c r="EE72" i="6" s="1"/>
  <c r="CR72" i="6"/>
  <c r="EM72" i="6" s="1"/>
  <c r="CZ72" i="6"/>
  <c r="EU72" i="6" s="1"/>
  <c r="DH72" i="6"/>
  <c r="FC72" i="6" s="1"/>
  <c r="DP72" i="6"/>
  <c r="FK72" i="6" s="1"/>
  <c r="CC72" i="6"/>
  <c r="DX72" i="6" s="1"/>
  <c r="CK72" i="6"/>
  <c r="EF72" i="6" s="1"/>
  <c r="CS72" i="6"/>
  <c r="EN72" i="6" s="1"/>
  <c r="DA72" i="6"/>
  <c r="EV72" i="6" s="1"/>
  <c r="DI72" i="6"/>
  <c r="FD72" i="6" s="1"/>
  <c r="DQ72" i="6"/>
  <c r="FL72" i="6" s="1"/>
  <c r="CD72" i="6"/>
  <c r="DY72" i="6" s="1"/>
  <c r="CL72" i="6"/>
  <c r="EG72" i="6" s="1"/>
  <c r="CT72" i="6"/>
  <c r="EO72" i="6" s="1"/>
  <c r="DB72" i="6"/>
  <c r="EW72" i="6" s="1"/>
  <c r="DJ72" i="6"/>
  <c r="FE72" i="6" s="1"/>
  <c r="BY48" i="6"/>
  <c r="DT48" i="6" s="1"/>
  <c r="CG48" i="6"/>
  <c r="EB48" i="6" s="1"/>
  <c r="CO48" i="6"/>
  <c r="EJ48" i="6" s="1"/>
  <c r="CW48" i="6"/>
  <c r="ER48" i="6" s="1"/>
  <c r="DE48" i="6"/>
  <c r="EZ48" i="6" s="1"/>
  <c r="DM48" i="6"/>
  <c r="FH48" i="6" s="1"/>
  <c r="CA48" i="6"/>
  <c r="DV48" i="6" s="1"/>
  <c r="CI48" i="6"/>
  <c r="ED48" i="6" s="1"/>
  <c r="CQ48" i="6"/>
  <c r="EL48" i="6" s="1"/>
  <c r="CY48" i="6"/>
  <c r="ET48" i="6" s="1"/>
  <c r="DG48" i="6"/>
  <c r="FB48" i="6" s="1"/>
  <c r="DO48" i="6"/>
  <c r="FJ48" i="6" s="1"/>
  <c r="CB48" i="6"/>
  <c r="DW48" i="6" s="1"/>
  <c r="CJ48" i="6"/>
  <c r="EE48" i="6" s="1"/>
  <c r="CR48" i="6"/>
  <c r="EM48" i="6" s="1"/>
  <c r="CZ48" i="6"/>
  <c r="EU48" i="6" s="1"/>
  <c r="DH48" i="6"/>
  <c r="FC48" i="6" s="1"/>
  <c r="DP48" i="6"/>
  <c r="FK48" i="6" s="1"/>
  <c r="CC48" i="6"/>
  <c r="DX48" i="6" s="1"/>
  <c r="CK48" i="6"/>
  <c r="EF48" i="6" s="1"/>
  <c r="CS48" i="6"/>
  <c r="EN48" i="6" s="1"/>
  <c r="DA48" i="6"/>
  <c r="EV48" i="6" s="1"/>
  <c r="DI48" i="6"/>
  <c r="FD48" i="6" s="1"/>
  <c r="DQ48" i="6"/>
  <c r="FL48" i="6" s="1"/>
  <c r="CL48" i="6"/>
  <c r="EG48" i="6" s="1"/>
  <c r="DB48" i="6"/>
  <c r="EW48" i="6" s="1"/>
  <c r="CE48" i="6"/>
  <c r="DZ48" i="6" s="1"/>
  <c r="CU48" i="6"/>
  <c r="EP48" i="6" s="1"/>
  <c r="DK48" i="6"/>
  <c r="FF48" i="6" s="1"/>
  <c r="CN48" i="6"/>
  <c r="EI48" i="6" s="1"/>
  <c r="DJ48" i="6"/>
  <c r="FE48" i="6" s="1"/>
  <c r="CP48" i="6"/>
  <c r="EK48" i="6" s="1"/>
  <c r="DL48" i="6"/>
  <c r="FG48" i="6" s="1"/>
  <c r="CT48" i="6"/>
  <c r="EO48" i="6" s="1"/>
  <c r="DN48" i="6"/>
  <c r="FI48" i="6" s="1"/>
  <c r="BZ48" i="6"/>
  <c r="DU48" i="6" s="1"/>
  <c r="CV48" i="6"/>
  <c r="EQ48" i="6" s="1"/>
  <c r="CD48" i="6"/>
  <c r="DY48" i="6" s="1"/>
  <c r="CX48" i="6"/>
  <c r="ES48" i="6" s="1"/>
  <c r="CF48" i="6"/>
  <c r="EA48" i="6" s="1"/>
  <c r="DC48" i="6"/>
  <c r="EX48" i="6" s="1"/>
  <c r="CH48" i="6"/>
  <c r="EC48" i="6" s="1"/>
  <c r="CM48" i="6"/>
  <c r="EH48" i="6" s="1"/>
  <c r="DD48" i="6"/>
  <c r="EY48" i="6" s="1"/>
  <c r="DF48" i="6"/>
  <c r="FA48" i="6" s="1"/>
  <c r="BX48" i="6"/>
  <c r="DS48" i="6" s="1"/>
  <c r="CE36" i="6"/>
  <c r="DZ36" i="6" s="1"/>
  <c r="CM36" i="6"/>
  <c r="EH36" i="6" s="1"/>
  <c r="CU36" i="6"/>
  <c r="EP36" i="6" s="1"/>
  <c r="DC36" i="6"/>
  <c r="EX36" i="6" s="1"/>
  <c r="DK36" i="6"/>
  <c r="FF36" i="6" s="1"/>
  <c r="BY36" i="6"/>
  <c r="DT36" i="6" s="1"/>
  <c r="CG36" i="6"/>
  <c r="EB36" i="6" s="1"/>
  <c r="CO36" i="6"/>
  <c r="EJ36" i="6" s="1"/>
  <c r="CW36" i="6"/>
  <c r="ER36" i="6" s="1"/>
  <c r="DE36" i="6"/>
  <c r="EZ36" i="6" s="1"/>
  <c r="DM36" i="6"/>
  <c r="FH36" i="6" s="1"/>
  <c r="BZ36" i="6"/>
  <c r="DU36" i="6" s="1"/>
  <c r="CH36" i="6"/>
  <c r="EC36" i="6" s="1"/>
  <c r="CP36" i="6"/>
  <c r="EK36" i="6" s="1"/>
  <c r="CX36" i="6"/>
  <c r="ES36" i="6" s="1"/>
  <c r="DF36" i="6"/>
  <c r="FA36" i="6" s="1"/>
  <c r="DN36" i="6"/>
  <c r="FI36" i="6" s="1"/>
  <c r="CA36" i="6"/>
  <c r="DV36" i="6" s="1"/>
  <c r="CI36" i="6"/>
  <c r="ED36" i="6" s="1"/>
  <c r="CQ36" i="6"/>
  <c r="EL36" i="6" s="1"/>
  <c r="CY36" i="6"/>
  <c r="ET36" i="6" s="1"/>
  <c r="DG36" i="6"/>
  <c r="FB36" i="6" s="1"/>
  <c r="DO36" i="6"/>
  <c r="FJ36" i="6" s="1"/>
  <c r="CB36" i="6"/>
  <c r="DW36" i="6" s="1"/>
  <c r="CR36" i="6"/>
  <c r="EM36" i="6" s="1"/>
  <c r="DH36" i="6"/>
  <c r="FC36" i="6" s="1"/>
  <c r="CK36" i="6"/>
  <c r="EF36" i="6" s="1"/>
  <c r="DA36" i="6"/>
  <c r="EV36" i="6" s="1"/>
  <c r="DQ36" i="6"/>
  <c r="FL36" i="6" s="1"/>
  <c r="CJ36" i="6"/>
  <c r="EE36" i="6" s="1"/>
  <c r="DD36" i="6"/>
  <c r="EY36" i="6" s="1"/>
  <c r="CL36" i="6"/>
  <c r="EG36" i="6" s="1"/>
  <c r="DI36" i="6"/>
  <c r="FD36" i="6" s="1"/>
  <c r="CN36" i="6"/>
  <c r="EI36" i="6" s="1"/>
  <c r="DJ36" i="6"/>
  <c r="FE36" i="6" s="1"/>
  <c r="CS36" i="6"/>
  <c r="EN36" i="6" s="1"/>
  <c r="DL36" i="6"/>
  <c r="FG36" i="6" s="1"/>
  <c r="CT36" i="6"/>
  <c r="EO36" i="6" s="1"/>
  <c r="DP36" i="6"/>
  <c r="FK36" i="6" s="1"/>
  <c r="CC36" i="6"/>
  <c r="DX36" i="6" s="1"/>
  <c r="CV36" i="6"/>
  <c r="EQ36" i="6" s="1"/>
  <c r="CD36" i="6"/>
  <c r="DY36" i="6" s="1"/>
  <c r="CF36" i="6"/>
  <c r="EA36" i="6" s="1"/>
  <c r="CZ36" i="6"/>
  <c r="EU36" i="6" s="1"/>
  <c r="DB36" i="6"/>
  <c r="EW36" i="6" s="1"/>
  <c r="BX36" i="6"/>
  <c r="DS36" i="6" s="1"/>
  <c r="CA71" i="6"/>
  <c r="DV71" i="6" s="1"/>
  <c r="CI71" i="6"/>
  <c r="ED71" i="6" s="1"/>
  <c r="CQ71" i="6"/>
  <c r="EL71" i="6" s="1"/>
  <c r="CY71" i="6"/>
  <c r="ET71" i="6" s="1"/>
  <c r="DG71" i="6"/>
  <c r="FB71" i="6" s="1"/>
  <c r="DO71" i="6"/>
  <c r="FJ71" i="6" s="1"/>
  <c r="CE71" i="6"/>
  <c r="DZ71" i="6" s="1"/>
  <c r="CM71" i="6"/>
  <c r="EH71" i="6" s="1"/>
  <c r="CU71" i="6"/>
  <c r="EP71" i="6" s="1"/>
  <c r="DC71" i="6"/>
  <c r="EX71" i="6" s="1"/>
  <c r="DK71" i="6"/>
  <c r="FF71" i="6" s="1"/>
  <c r="BZ71" i="6"/>
  <c r="DU71" i="6" s="1"/>
  <c r="CK71" i="6"/>
  <c r="EF71" i="6" s="1"/>
  <c r="CV71" i="6"/>
  <c r="EQ71" i="6" s="1"/>
  <c r="DF71" i="6"/>
  <c r="FA71" i="6" s="1"/>
  <c r="DQ71" i="6"/>
  <c r="FL71" i="6" s="1"/>
  <c r="CB71" i="6"/>
  <c r="DW71" i="6" s="1"/>
  <c r="CL71" i="6"/>
  <c r="EG71" i="6" s="1"/>
  <c r="CW71" i="6"/>
  <c r="ER71" i="6" s="1"/>
  <c r="DH71" i="6"/>
  <c r="FC71" i="6" s="1"/>
  <c r="CD71" i="6"/>
  <c r="DY71" i="6" s="1"/>
  <c r="CO71" i="6"/>
  <c r="EJ71" i="6" s="1"/>
  <c r="CZ71" i="6"/>
  <c r="EU71" i="6" s="1"/>
  <c r="DJ71" i="6"/>
  <c r="FE71" i="6" s="1"/>
  <c r="CF71" i="6"/>
  <c r="EA71" i="6" s="1"/>
  <c r="CP71" i="6"/>
  <c r="EK71" i="6" s="1"/>
  <c r="DA71" i="6"/>
  <c r="EV71" i="6" s="1"/>
  <c r="DL71" i="6"/>
  <c r="FG71" i="6" s="1"/>
  <c r="CG71" i="6"/>
  <c r="EB71" i="6" s="1"/>
  <c r="CR71" i="6"/>
  <c r="EM71" i="6" s="1"/>
  <c r="DB71" i="6"/>
  <c r="EW71" i="6" s="1"/>
  <c r="DM71" i="6"/>
  <c r="FH71" i="6" s="1"/>
  <c r="CH71" i="6"/>
  <c r="EC71" i="6" s="1"/>
  <c r="CS71" i="6"/>
  <c r="EN71" i="6" s="1"/>
  <c r="DD71" i="6"/>
  <c r="EY71" i="6" s="1"/>
  <c r="DN71" i="6"/>
  <c r="FI71" i="6" s="1"/>
  <c r="DE71" i="6"/>
  <c r="EZ71" i="6" s="1"/>
  <c r="DI71" i="6"/>
  <c r="FD71" i="6" s="1"/>
  <c r="BY71" i="6"/>
  <c r="DT71" i="6" s="1"/>
  <c r="DP71" i="6"/>
  <c r="FK71" i="6" s="1"/>
  <c r="CC71" i="6"/>
  <c r="DX71" i="6" s="1"/>
  <c r="BX71" i="6"/>
  <c r="DS71" i="6" s="1"/>
  <c r="CJ71" i="6"/>
  <c r="EE71" i="6" s="1"/>
  <c r="CN71" i="6"/>
  <c r="EI71" i="6" s="1"/>
  <c r="CT71" i="6"/>
  <c r="EO71" i="6" s="1"/>
  <c r="CX71" i="6"/>
  <c r="ES71" i="6" s="1"/>
  <c r="CC26" i="6"/>
  <c r="DX26" i="6" s="1"/>
  <c r="CK26" i="6"/>
  <c r="EF26" i="6" s="1"/>
  <c r="CS26" i="6"/>
  <c r="EN26" i="6" s="1"/>
  <c r="DA26" i="6"/>
  <c r="EV26" i="6" s="1"/>
  <c r="DI26" i="6"/>
  <c r="FD26" i="6" s="1"/>
  <c r="DQ26" i="6"/>
  <c r="FL26" i="6" s="1"/>
  <c r="CE26" i="6"/>
  <c r="DZ26" i="6" s="1"/>
  <c r="CM26" i="6"/>
  <c r="EH26" i="6" s="1"/>
  <c r="CU26" i="6"/>
  <c r="EP26" i="6" s="1"/>
  <c r="DC26" i="6"/>
  <c r="EX26" i="6" s="1"/>
  <c r="DK26" i="6"/>
  <c r="FF26" i="6" s="1"/>
  <c r="CF26" i="6"/>
  <c r="EA26" i="6" s="1"/>
  <c r="CN26" i="6"/>
  <c r="EI26" i="6" s="1"/>
  <c r="CV26" i="6"/>
  <c r="EQ26" i="6" s="1"/>
  <c r="DD26" i="6"/>
  <c r="EY26" i="6" s="1"/>
  <c r="DL26" i="6"/>
  <c r="FG26" i="6" s="1"/>
  <c r="BY26" i="6"/>
  <c r="DT26" i="6" s="1"/>
  <c r="CG26" i="6"/>
  <c r="EB26" i="6" s="1"/>
  <c r="CO26" i="6"/>
  <c r="EJ26" i="6" s="1"/>
  <c r="CW26" i="6"/>
  <c r="ER26" i="6" s="1"/>
  <c r="DE26" i="6"/>
  <c r="EZ26" i="6" s="1"/>
  <c r="DM26" i="6"/>
  <c r="FH26" i="6" s="1"/>
  <c r="CH26" i="6"/>
  <c r="EC26" i="6" s="1"/>
  <c r="CX26" i="6"/>
  <c r="ES26" i="6" s="1"/>
  <c r="DN26" i="6"/>
  <c r="FI26" i="6" s="1"/>
  <c r="CA26" i="6"/>
  <c r="DV26" i="6" s="1"/>
  <c r="CQ26" i="6"/>
  <c r="EL26" i="6" s="1"/>
  <c r="DG26" i="6"/>
  <c r="FB26" i="6" s="1"/>
  <c r="CD26" i="6"/>
  <c r="DY26" i="6" s="1"/>
  <c r="CZ26" i="6"/>
  <c r="EU26" i="6" s="1"/>
  <c r="CI26" i="6"/>
  <c r="ED26" i="6" s="1"/>
  <c r="DB26" i="6"/>
  <c r="EW26" i="6" s="1"/>
  <c r="CJ26" i="6"/>
  <c r="EE26" i="6" s="1"/>
  <c r="DF26" i="6"/>
  <c r="FA26" i="6" s="1"/>
  <c r="CL26" i="6"/>
  <c r="EG26" i="6" s="1"/>
  <c r="DH26" i="6"/>
  <c r="FC26" i="6" s="1"/>
  <c r="CP26" i="6"/>
  <c r="EK26" i="6" s="1"/>
  <c r="DJ26" i="6"/>
  <c r="FE26" i="6" s="1"/>
  <c r="CR26" i="6"/>
  <c r="EM26" i="6" s="1"/>
  <c r="DO26" i="6"/>
  <c r="FJ26" i="6" s="1"/>
  <c r="BZ26" i="6"/>
  <c r="DU26" i="6" s="1"/>
  <c r="CB26" i="6"/>
  <c r="DW26" i="6" s="1"/>
  <c r="CT26" i="6"/>
  <c r="EO26" i="6" s="1"/>
  <c r="CY26" i="6"/>
  <c r="ET26" i="6" s="1"/>
  <c r="DP26" i="6"/>
  <c r="FK26" i="6" s="1"/>
  <c r="BX26" i="6"/>
  <c r="DS26" i="6" s="1"/>
  <c r="BZ77" i="6"/>
  <c r="DU77" i="6" s="1"/>
  <c r="CH77" i="6"/>
  <c r="EC77" i="6" s="1"/>
  <c r="CP77" i="6"/>
  <c r="EK77" i="6" s="1"/>
  <c r="CX77" i="6"/>
  <c r="ES77" i="6" s="1"/>
  <c r="DF77" i="6"/>
  <c r="FA77" i="6" s="1"/>
  <c r="DN77" i="6"/>
  <c r="FI77" i="6" s="1"/>
  <c r="CE77" i="6"/>
  <c r="DZ77" i="6" s="1"/>
  <c r="CM77" i="6"/>
  <c r="EH77" i="6" s="1"/>
  <c r="CU77" i="6"/>
  <c r="EP77" i="6" s="1"/>
  <c r="DC77" i="6"/>
  <c r="EX77" i="6" s="1"/>
  <c r="DK77" i="6"/>
  <c r="FF77" i="6" s="1"/>
  <c r="CI77" i="6"/>
  <c r="ED77" i="6" s="1"/>
  <c r="CS77" i="6"/>
  <c r="EN77" i="6" s="1"/>
  <c r="DD77" i="6"/>
  <c r="EY77" i="6" s="1"/>
  <c r="DO77" i="6"/>
  <c r="FJ77" i="6" s="1"/>
  <c r="BY77" i="6"/>
  <c r="DT77" i="6" s="1"/>
  <c r="CJ77" i="6"/>
  <c r="EE77" i="6" s="1"/>
  <c r="CT77" i="6"/>
  <c r="EO77" i="6" s="1"/>
  <c r="DE77" i="6"/>
  <c r="EZ77" i="6" s="1"/>
  <c r="DP77" i="6"/>
  <c r="FK77" i="6" s="1"/>
  <c r="CA77" i="6"/>
  <c r="DV77" i="6" s="1"/>
  <c r="CK77" i="6"/>
  <c r="EF77" i="6" s="1"/>
  <c r="CV77" i="6"/>
  <c r="EQ77" i="6" s="1"/>
  <c r="DG77" i="6"/>
  <c r="FB77" i="6" s="1"/>
  <c r="DQ77" i="6"/>
  <c r="FL77" i="6" s="1"/>
  <c r="CB77" i="6"/>
  <c r="DW77" i="6" s="1"/>
  <c r="CL77" i="6"/>
  <c r="EG77" i="6" s="1"/>
  <c r="CW77" i="6"/>
  <c r="ER77" i="6" s="1"/>
  <c r="DH77" i="6"/>
  <c r="FC77" i="6" s="1"/>
  <c r="CC77" i="6"/>
  <c r="DX77" i="6" s="1"/>
  <c r="CN77" i="6"/>
  <c r="EI77" i="6" s="1"/>
  <c r="CY77" i="6"/>
  <c r="ET77" i="6" s="1"/>
  <c r="DI77" i="6"/>
  <c r="FD77" i="6" s="1"/>
  <c r="CD77" i="6"/>
  <c r="DY77" i="6" s="1"/>
  <c r="CO77" i="6"/>
  <c r="EJ77" i="6" s="1"/>
  <c r="CZ77" i="6"/>
  <c r="EU77" i="6" s="1"/>
  <c r="DJ77" i="6"/>
  <c r="FE77" i="6" s="1"/>
  <c r="CF77" i="6"/>
  <c r="EA77" i="6" s="1"/>
  <c r="CQ77" i="6"/>
  <c r="EL77" i="6" s="1"/>
  <c r="DA77" i="6"/>
  <c r="EV77" i="6" s="1"/>
  <c r="DL77" i="6"/>
  <c r="FG77" i="6" s="1"/>
  <c r="BX77" i="6"/>
  <c r="DS77" i="6" s="1"/>
  <c r="CG77" i="6"/>
  <c r="EB77" i="6" s="1"/>
  <c r="DM77" i="6"/>
  <c r="FH77" i="6" s="1"/>
  <c r="CR77" i="6"/>
  <c r="EM77" i="6" s="1"/>
  <c r="DB77" i="6"/>
  <c r="EW77" i="6" s="1"/>
  <c r="R80" i="6"/>
  <c r="BW80" i="6"/>
  <c r="AQ11" i="5"/>
  <c r="AQ18" i="5" s="1"/>
  <c r="G11" i="5"/>
  <c r="G18" i="5" s="1"/>
  <c r="M32" i="2"/>
  <c r="L8" i="2"/>
  <c r="Q8" i="2" s="1"/>
  <c r="L46" i="2"/>
  <c r="Q46" i="2" s="1"/>
  <c r="I11" i="5"/>
  <c r="I18" i="5" s="1"/>
  <c r="BM11" i="5"/>
  <c r="C11" i="5"/>
  <c r="C18" i="5" s="1"/>
  <c r="AG11" i="5"/>
  <c r="AK12" i="5"/>
  <c r="AU12" i="5"/>
  <c r="P103" i="6"/>
  <c r="R103" i="6"/>
  <c r="P91" i="6"/>
  <c r="R91" i="6"/>
  <c r="P97" i="6"/>
  <c r="R97" i="6"/>
  <c r="P85" i="6"/>
  <c r="R85" i="6"/>
  <c r="P86" i="6"/>
  <c r="R86" i="6"/>
  <c r="I16" i="5"/>
  <c r="T16" i="5"/>
  <c r="T18" i="5"/>
  <c r="BU18" i="5"/>
  <c r="BU16" i="5"/>
  <c r="BW18" i="5"/>
  <c r="BW16" i="5"/>
  <c r="M16" i="5"/>
  <c r="M18" i="5"/>
  <c r="BE18" i="5"/>
  <c r="BE16" i="5"/>
  <c r="BO18" i="5"/>
  <c r="BO16" i="5"/>
  <c r="BH16" i="5"/>
  <c r="BH18" i="5"/>
  <c r="BM18" i="5"/>
  <c r="BM16" i="5"/>
  <c r="C16" i="5"/>
  <c r="BQ16" i="5"/>
  <c r="BQ18" i="5"/>
  <c r="BS18" i="5"/>
  <c r="BS16" i="5"/>
  <c r="AG18" i="5"/>
  <c r="AG16" i="5"/>
  <c r="BH12" i="5"/>
  <c r="F16" i="5"/>
  <c r="N16" i="5"/>
  <c r="V16" i="5"/>
  <c r="AD16" i="5"/>
  <c r="AL16" i="5"/>
  <c r="AT16" i="5"/>
  <c r="BB16" i="5"/>
  <c r="BJ16" i="5"/>
  <c r="BR16" i="5"/>
  <c r="L18" i="5"/>
  <c r="AB18" i="5"/>
  <c r="AJ18" i="5"/>
  <c r="AR18" i="5"/>
  <c r="AZ18" i="5"/>
  <c r="BP18" i="5"/>
  <c r="T12" i="5"/>
  <c r="BM12" i="5"/>
  <c r="G16" i="5"/>
  <c r="O16" i="5"/>
  <c r="W16" i="5"/>
  <c r="AE16" i="5"/>
  <c r="AM16" i="5"/>
  <c r="BC16" i="5"/>
  <c r="BK16" i="5"/>
  <c r="E18" i="5"/>
  <c r="U18" i="5"/>
  <c r="AC18" i="5"/>
  <c r="AS18" i="5"/>
  <c r="BA18" i="5"/>
  <c r="BI18" i="5"/>
  <c r="D11" i="5"/>
  <c r="H16" i="5"/>
  <c r="P16" i="5"/>
  <c r="X16" i="5"/>
  <c r="AF16" i="5"/>
  <c r="AN16" i="5"/>
  <c r="AV16" i="5"/>
  <c r="BL16" i="5"/>
  <c r="BT16" i="5"/>
  <c r="AK11" i="5"/>
  <c r="AG12" i="5"/>
  <c r="Q16" i="5"/>
  <c r="Y16" i="5"/>
  <c r="AO16" i="5"/>
  <c r="AW16" i="5"/>
  <c r="J16" i="5"/>
  <c r="R16" i="5"/>
  <c r="Z16" i="5"/>
  <c r="AH16" i="5"/>
  <c r="AP16" i="5"/>
  <c r="AX16" i="5"/>
  <c r="BF16" i="5"/>
  <c r="BN16" i="5"/>
  <c r="BV16" i="5"/>
  <c r="AU11" i="5"/>
  <c r="K16" i="5"/>
  <c r="S16" i="5"/>
  <c r="AA16" i="5"/>
  <c r="AI16" i="5"/>
  <c r="AQ16" i="5"/>
  <c r="AY16" i="5"/>
  <c r="BG16" i="5"/>
  <c r="BD11" i="5"/>
  <c r="I12" i="5"/>
  <c r="S54" i="2"/>
  <c r="S58" i="2"/>
  <c r="L6" i="2"/>
  <c r="Q6" i="2" s="1"/>
  <c r="S41" i="2"/>
  <c r="S23" i="2"/>
  <c r="S31" i="2"/>
  <c r="S75" i="2"/>
  <c r="S67" i="2"/>
  <c r="S51" i="2"/>
  <c r="S43" i="2"/>
  <c r="S34" i="2"/>
  <c r="S24" i="2"/>
  <c r="S18" i="2"/>
  <c r="S10" i="2"/>
  <c r="S74" i="2"/>
  <c r="S57" i="2"/>
  <c r="S50" i="2"/>
  <c r="S33" i="2"/>
  <c r="S30" i="2"/>
  <c r="S17" i="2"/>
  <c r="S9" i="2"/>
  <c r="S73" i="2"/>
  <c r="S66" i="2"/>
  <c r="S49" i="2"/>
  <c r="S40" i="2"/>
  <c r="S25" i="2"/>
  <c r="S16" i="2"/>
  <c r="S8" i="2"/>
  <c r="S72" i="2"/>
  <c r="S64" i="2"/>
  <c r="S59" i="2"/>
  <c r="S47" i="2"/>
  <c r="S39" i="2"/>
  <c r="S20" i="2"/>
  <c r="S26" i="2"/>
  <c r="S15" i="2"/>
  <c r="S71" i="2"/>
  <c r="S63" i="2"/>
  <c r="S55" i="2"/>
  <c r="S46" i="2"/>
  <c r="S38" i="2"/>
  <c r="S21" i="2"/>
  <c r="S27" i="2"/>
  <c r="S14" i="2"/>
  <c r="S7" i="2"/>
  <c r="S70" i="2"/>
  <c r="S62" i="2"/>
  <c r="S53" i="2"/>
  <c r="S45" i="2"/>
  <c r="S22" i="2"/>
  <c r="S28" i="2"/>
  <c r="S11" i="2"/>
  <c r="S4" i="2"/>
  <c r="S69" i="2"/>
  <c r="S61" i="2"/>
  <c r="S44" i="2"/>
  <c r="S37" i="2"/>
  <c r="S12" i="2"/>
  <c r="S5" i="2"/>
  <c r="S68" i="2"/>
  <c r="S60" i="2"/>
  <c r="S52" i="2"/>
  <c r="S42" i="2"/>
  <c r="S35" i="2"/>
  <c r="S29" i="2"/>
  <c r="S13" i="2"/>
  <c r="S3" i="2"/>
  <c r="M19" i="2"/>
  <c r="L65" i="2"/>
  <c r="M6" i="2"/>
  <c r="L2" i="2"/>
  <c r="L36" i="2"/>
  <c r="M56" i="2"/>
  <c r="M2" i="2"/>
  <c r="M4" i="2"/>
  <c r="L32" i="2"/>
  <c r="M42" i="2"/>
  <c r="L56" i="2"/>
  <c r="M60" i="2"/>
  <c r="M8" i="2"/>
  <c r="M36" i="2"/>
  <c r="L19" i="2"/>
  <c r="M3" i="2"/>
  <c r="M46" i="2"/>
  <c r="N71" i="2"/>
  <c r="N32" i="2"/>
  <c r="N40" i="2"/>
  <c r="N2" i="2"/>
  <c r="N45" i="2"/>
  <c r="N6" i="2"/>
  <c r="N38" i="2"/>
  <c r="N9" i="2"/>
  <c r="N10" i="2"/>
  <c r="N7" i="2"/>
  <c r="N54" i="2"/>
  <c r="N4" i="2"/>
  <c r="N3" i="2"/>
  <c r="N61" i="2"/>
  <c r="N28" i="2"/>
  <c r="N31" i="2"/>
  <c r="N13" i="2"/>
  <c r="N37" i="2"/>
  <c r="N50" i="2"/>
  <c r="N43" i="2"/>
  <c r="N44" i="2"/>
  <c r="N49" i="2"/>
  <c r="N46" i="2"/>
  <c r="N36" i="2"/>
  <c r="N42" i="2"/>
  <c r="N19" i="2"/>
  <c r="N70" i="2"/>
  <c r="N39" i="2"/>
  <c r="N64" i="2"/>
  <c r="N20" i="2"/>
  <c r="N51" i="2"/>
  <c r="N52" i="2"/>
  <c r="N21" i="2"/>
  <c r="N23" i="2"/>
  <c r="N58" i="2"/>
  <c r="N26" i="2"/>
  <c r="N17" i="2"/>
  <c r="N27" i="2"/>
  <c r="N16" i="2"/>
  <c r="N41" i="2"/>
  <c r="N34" i="2"/>
  <c r="N33" i="2"/>
  <c r="R13" i="2"/>
  <c r="EW15" i="6" l="1"/>
  <c r="DV15" i="6"/>
  <c r="FC15" i="6"/>
  <c r="EK15" i="6"/>
  <c r="DT15" i="6"/>
  <c r="EP15" i="6"/>
  <c r="FL89" i="6"/>
  <c r="FI89" i="6"/>
  <c r="FE89" i="6"/>
  <c r="EU89" i="6"/>
  <c r="FG89" i="6"/>
  <c r="EU65" i="6"/>
  <c r="FE65" i="6"/>
  <c r="EK65" i="6"/>
  <c r="EI65" i="6"/>
  <c r="FD65" i="6"/>
  <c r="EL65" i="6"/>
  <c r="FJ21" i="6"/>
  <c r="EJ21" i="6"/>
  <c r="DZ21" i="6"/>
  <c r="EO21" i="6"/>
  <c r="DX21" i="6"/>
  <c r="FA21" i="6"/>
  <c r="FF32" i="6"/>
  <c r="EW32" i="6"/>
  <c r="EV32" i="6"/>
  <c r="FJ32" i="6"/>
  <c r="ES32" i="6"/>
  <c r="EA32" i="6"/>
  <c r="ET28" i="6"/>
  <c r="EG28" i="6"/>
  <c r="DW28" i="6"/>
  <c r="DU28" i="6"/>
  <c r="EY28" i="6"/>
  <c r="DZ28" i="6"/>
  <c r="EW30" i="6"/>
  <c r="FE30" i="6"/>
  <c r="DZ30" i="6"/>
  <c r="FC30" i="6"/>
  <c r="EL30" i="6"/>
  <c r="DU30" i="6"/>
  <c r="EQ98" i="6"/>
  <c r="FE98" i="6"/>
  <c r="EN98" i="6"/>
  <c r="DW98" i="6"/>
  <c r="FA98" i="6"/>
  <c r="EJ98" i="6"/>
  <c r="FA62" i="6"/>
  <c r="DW62" i="6"/>
  <c r="ED62" i="6"/>
  <c r="FG62" i="6"/>
  <c r="EH62" i="6"/>
  <c r="EV18" i="6"/>
  <c r="EK18" i="6"/>
  <c r="ES18" i="6"/>
  <c r="FH18" i="6"/>
  <c r="EQ18" i="6"/>
  <c r="FE18" i="6"/>
  <c r="ED15" i="6"/>
  <c r="FJ15" i="6"/>
  <c r="EU15" i="6"/>
  <c r="EC15" i="6"/>
  <c r="FG15" i="6"/>
  <c r="EH15" i="6"/>
  <c r="EV89" i="6"/>
  <c r="FA89" i="6"/>
  <c r="EX89" i="6"/>
  <c r="ET89" i="6"/>
  <c r="EM89" i="6"/>
  <c r="EY89" i="6"/>
  <c r="EE65" i="6"/>
  <c r="EO65" i="6"/>
  <c r="DU65" i="6"/>
  <c r="EA65" i="6"/>
  <c r="EV65" i="6"/>
  <c r="ED65" i="6"/>
  <c r="ER21" i="6"/>
  <c r="FB21" i="6"/>
  <c r="FG21" i="6"/>
  <c r="EG21" i="6"/>
  <c r="FK21" i="6"/>
  <c r="ES21" i="6"/>
  <c r="EJ32" i="6"/>
  <c r="DZ32" i="6"/>
  <c r="EF32" i="6"/>
  <c r="FB32" i="6"/>
  <c r="EK32" i="6"/>
  <c r="FL28" i="6"/>
  <c r="FB28" i="6"/>
  <c r="ED28" i="6"/>
  <c r="FH28" i="6"/>
  <c r="EQ28" i="6"/>
  <c r="EA30" i="6"/>
  <c r="EI30" i="6"/>
  <c r="FL30" i="6"/>
  <c r="EU30" i="6"/>
  <c r="ED30" i="6"/>
  <c r="EI98" i="6"/>
  <c r="EW98" i="6"/>
  <c r="EF98" i="6"/>
  <c r="FJ98" i="6"/>
  <c r="ES98" i="6"/>
  <c r="EB98" i="6"/>
  <c r="DS62" i="6"/>
  <c r="EE62" i="6"/>
  <c r="FK62" i="6"/>
  <c r="DV62" i="6"/>
  <c r="EY62" i="6"/>
  <c r="DZ62" i="6"/>
  <c r="EN18" i="6"/>
  <c r="FC18" i="6"/>
  <c r="DW18" i="6"/>
  <c r="EZ18" i="6"/>
  <c r="EI18" i="6"/>
  <c r="EW18" i="6"/>
  <c r="EV15" i="6"/>
  <c r="EN15" i="6"/>
  <c r="EM15" i="6"/>
  <c r="DU15" i="6"/>
  <c r="EY15" i="6"/>
  <c r="DZ15" i="6"/>
  <c r="EP89" i="6"/>
  <c r="EO89" i="6"/>
  <c r="EL89" i="6"/>
  <c r="EF89" i="6"/>
  <c r="EE89" i="6"/>
  <c r="EQ89" i="6"/>
  <c r="FI65" i="6"/>
  <c r="DY65" i="6"/>
  <c r="EZ65" i="6"/>
  <c r="FF65" i="6"/>
  <c r="EN65" i="6"/>
  <c r="DV65" i="6"/>
  <c r="EP21" i="6"/>
  <c r="EI21" i="6"/>
  <c r="EQ21" i="6"/>
  <c r="DY21" i="6"/>
  <c r="FC21" i="6"/>
  <c r="EK21" i="6"/>
  <c r="FD32" i="6"/>
  <c r="ER32" i="6"/>
  <c r="FK32" i="6"/>
  <c r="ET32" i="6"/>
  <c r="EC32" i="6"/>
  <c r="EO28" i="6"/>
  <c r="EF28" i="6"/>
  <c r="DV28" i="6"/>
  <c r="EZ28" i="6"/>
  <c r="EI28" i="6"/>
  <c r="ER30" i="6"/>
  <c r="EZ30" i="6"/>
  <c r="FD30" i="6"/>
  <c r="EM30" i="6"/>
  <c r="DV30" i="6"/>
  <c r="EA98" i="6"/>
  <c r="EO98" i="6"/>
  <c r="DX98" i="6"/>
  <c r="FB98" i="6"/>
  <c r="EK98" i="6"/>
  <c r="DT98" i="6"/>
  <c r="FI62" i="6"/>
  <c r="EV62" i="6"/>
  <c r="EN62" i="6"/>
  <c r="FH62" i="6"/>
  <c r="EQ62" i="6"/>
  <c r="FE62" i="6"/>
  <c r="EC18" i="6"/>
  <c r="EF18" i="6"/>
  <c r="FJ18" i="6"/>
  <c r="ER18" i="6"/>
  <c r="EA18" i="6"/>
  <c r="EO18" i="6"/>
  <c r="DY15" i="6"/>
  <c r="FE15" i="6"/>
  <c r="EE15" i="6"/>
  <c r="FH15" i="6"/>
  <c r="EQ15" i="6"/>
  <c r="EG89" i="6"/>
  <c r="DY89" i="6"/>
  <c r="DV89" i="6"/>
  <c r="FD89" i="6"/>
  <c r="DW89" i="6"/>
  <c r="EI89" i="6"/>
  <c r="ES65" i="6"/>
  <c r="DS65" i="6"/>
  <c r="EJ65" i="6"/>
  <c r="EX65" i="6"/>
  <c r="EF65" i="6"/>
  <c r="DV21" i="6"/>
  <c r="EZ21" i="6"/>
  <c r="EA21" i="6"/>
  <c r="FL21" i="6"/>
  <c r="EU21" i="6"/>
  <c r="EC21" i="6"/>
  <c r="DS32" i="6"/>
  <c r="EH32" i="6"/>
  <c r="DX32" i="6"/>
  <c r="FC32" i="6"/>
  <c r="EL32" i="6"/>
  <c r="DU32" i="6"/>
  <c r="DS28" i="6"/>
  <c r="FJ28" i="6"/>
  <c r="FK28" i="6"/>
  <c r="FI28" i="6"/>
  <c r="ER28" i="6"/>
  <c r="EA28" i="6"/>
  <c r="FG30" i="6"/>
  <c r="DY30" i="6"/>
  <c r="EG30" i="6"/>
  <c r="EV30" i="6"/>
  <c r="EE30" i="6"/>
  <c r="FI30" i="6"/>
  <c r="FF98" i="6"/>
  <c r="EG98" i="6"/>
  <c r="FK98" i="6"/>
  <c r="ET98" i="6"/>
  <c r="EC98" i="6"/>
  <c r="EM62" i="6"/>
  <c r="EC62" i="6"/>
  <c r="DU62" i="6"/>
  <c r="EZ62" i="6"/>
  <c r="EI62" i="6"/>
  <c r="EW62" i="6"/>
  <c r="DU18" i="6"/>
  <c r="FA18" i="6"/>
  <c r="FB18" i="6"/>
  <c r="EJ18" i="6"/>
  <c r="FF18" i="6"/>
  <c r="EG18" i="6"/>
  <c r="FE76" i="6"/>
  <c r="ET15" i="6"/>
  <c r="EL15" i="6"/>
  <c r="DW15" i="6"/>
  <c r="EZ15" i="6"/>
  <c r="EI15" i="6"/>
  <c r="EB89" i="6"/>
  <c r="FJ89" i="6"/>
  <c r="FH89" i="6"/>
  <c r="ER89" i="6"/>
  <c r="ES89" i="6"/>
  <c r="EA89" i="6"/>
  <c r="EC65" i="6"/>
  <c r="FC65" i="6"/>
  <c r="DT65" i="6"/>
  <c r="EP65" i="6"/>
  <c r="DX65" i="6"/>
  <c r="DT21" i="6"/>
  <c r="ED21" i="6"/>
  <c r="EX21" i="6"/>
  <c r="FD21" i="6"/>
  <c r="EM21" i="6"/>
  <c r="DU21" i="6"/>
  <c r="EP32" i="6"/>
  <c r="EZ32" i="6"/>
  <c r="FE32" i="6"/>
  <c r="EU32" i="6"/>
  <c r="ED32" i="6"/>
  <c r="FG32" i="6"/>
  <c r="EW28" i="6"/>
  <c r="EN28" i="6"/>
  <c r="FC28" i="6"/>
  <c r="FA28" i="6"/>
  <c r="EJ28" i="6"/>
  <c r="FF28" i="6"/>
  <c r="EY30" i="6"/>
  <c r="EQ30" i="6"/>
  <c r="FF30" i="6"/>
  <c r="EN30" i="6"/>
  <c r="DW30" i="6"/>
  <c r="FA30" i="6"/>
  <c r="EX98" i="6"/>
  <c r="DY98" i="6"/>
  <c r="FC98" i="6"/>
  <c r="EL98" i="6"/>
  <c r="DU98" i="6"/>
  <c r="FD62" i="6"/>
  <c r="EU62" i="6"/>
  <c r="FJ62" i="6"/>
  <c r="ER62" i="6"/>
  <c r="EA62" i="6"/>
  <c r="EO62" i="6"/>
  <c r="FK18" i="6"/>
  <c r="EE18" i="6"/>
  <c r="ET18" i="6"/>
  <c r="EB18" i="6"/>
  <c r="EX18" i="6"/>
  <c r="DY18" i="6"/>
  <c r="EW10" i="6"/>
  <c r="FC10" i="6"/>
  <c r="EW76" i="6"/>
  <c r="EB76" i="6"/>
  <c r="FB15" i="6"/>
  <c r="DX15" i="6"/>
  <c r="FD15" i="6"/>
  <c r="FI15" i="6"/>
  <c r="ER15" i="6"/>
  <c r="EA15" i="6"/>
  <c r="DS89" i="6"/>
  <c r="EZ89" i="6"/>
  <c r="EW89" i="6"/>
  <c r="ED89" i="6"/>
  <c r="EK89" i="6"/>
  <c r="EH89" i="6"/>
  <c r="EG65" i="6"/>
  <c r="FH65" i="6"/>
  <c r="EM65" i="6"/>
  <c r="FG65" i="6"/>
  <c r="EH65" i="6"/>
  <c r="FJ65" i="6"/>
  <c r="FH21" i="6"/>
  <c r="EY21" i="6"/>
  <c r="EH21" i="6"/>
  <c r="EV21" i="6"/>
  <c r="EE21" i="6"/>
  <c r="EN32" i="6"/>
  <c r="EG32" i="6"/>
  <c r="EO32" i="6"/>
  <c r="EM32" i="6"/>
  <c r="DV32" i="6"/>
  <c r="EY32" i="6"/>
  <c r="DY28" i="6"/>
  <c r="FE28" i="6"/>
  <c r="EU28" i="6"/>
  <c r="ES28" i="6"/>
  <c r="EB28" i="6"/>
  <c r="EX28" i="6"/>
  <c r="EJ30" i="6"/>
  <c r="DT30" i="6"/>
  <c r="EX30" i="6"/>
  <c r="EF30" i="6"/>
  <c r="FJ30" i="6"/>
  <c r="ES30" i="6"/>
  <c r="FG98" i="6"/>
  <c r="EP98" i="6"/>
  <c r="FL98" i="6"/>
  <c r="EU98" i="6"/>
  <c r="ED98" i="6"/>
  <c r="FH98" i="6"/>
  <c r="EK62" i="6"/>
  <c r="DX62" i="6"/>
  <c r="FB62" i="6"/>
  <c r="EJ62" i="6"/>
  <c r="FF62" i="6"/>
  <c r="EG62" i="6"/>
  <c r="FI18" i="6"/>
  <c r="EU18" i="6"/>
  <c r="EL18" i="6"/>
  <c r="DT18" i="6"/>
  <c r="EP18" i="6"/>
  <c r="DS15" i="6"/>
  <c r="FL15" i="6"/>
  <c r="EG15" i="6"/>
  <c r="FA15" i="6"/>
  <c r="EJ15" i="6"/>
  <c r="FF15" i="6"/>
  <c r="FF89" i="6"/>
  <c r="EN89" i="6"/>
  <c r="EJ89" i="6"/>
  <c r="FK89" i="6"/>
  <c r="EC89" i="6"/>
  <c r="DZ89" i="6"/>
  <c r="EW65" i="6"/>
  <c r="ER65" i="6"/>
  <c r="DW65" i="6"/>
  <c r="EY65" i="6"/>
  <c r="DZ65" i="6"/>
  <c r="FB65" i="6"/>
  <c r="EL21" i="6"/>
  <c r="EB21" i="6"/>
  <c r="FE21" i="6"/>
  <c r="EN21" i="6"/>
  <c r="DW21" i="6"/>
  <c r="DT32" i="6"/>
  <c r="EX32" i="6"/>
  <c r="DY32" i="6"/>
  <c r="EE32" i="6"/>
  <c r="FI32" i="6"/>
  <c r="EQ32" i="6"/>
  <c r="EV28" i="6"/>
  <c r="EL28" i="6"/>
  <c r="EM28" i="6"/>
  <c r="EK28" i="6"/>
  <c r="DT28" i="6"/>
  <c r="EP28" i="6"/>
  <c r="EB30" i="6"/>
  <c r="FH30" i="6"/>
  <c r="EP30" i="6"/>
  <c r="DX30" i="6"/>
  <c r="FB30" i="6"/>
  <c r="EK30" i="6"/>
  <c r="DS98" i="6"/>
  <c r="EH98" i="6"/>
  <c r="FD98" i="6"/>
  <c r="EM98" i="6"/>
  <c r="DV98" i="6"/>
  <c r="EZ98" i="6"/>
  <c r="FC62" i="6"/>
  <c r="FL62" i="6"/>
  <c r="ET62" i="6"/>
  <c r="EB62" i="6"/>
  <c r="EX62" i="6"/>
  <c r="DY62" i="6"/>
  <c r="EM18" i="6"/>
  <c r="DX18" i="6"/>
  <c r="ED18" i="6"/>
  <c r="FG18" i="6"/>
  <c r="EH18" i="6"/>
  <c r="EF15" i="6"/>
  <c r="EO15" i="6"/>
  <c r="FK15" i="6"/>
  <c r="ES15" i="6"/>
  <c r="EB15" i="6"/>
  <c r="EX15" i="6"/>
  <c r="FB89" i="6"/>
  <c r="DX89" i="6"/>
  <c r="DT89" i="6"/>
  <c r="FC89" i="6"/>
  <c r="DU89" i="6"/>
  <c r="FK65" i="6"/>
  <c r="EB65" i="6"/>
  <c r="FA65" i="6"/>
  <c r="EQ65" i="6"/>
  <c r="FL65" i="6"/>
  <c r="ET65" i="6"/>
  <c r="DS21" i="6"/>
  <c r="FF21" i="6"/>
  <c r="ET21" i="6"/>
  <c r="EW21" i="6"/>
  <c r="EF21" i="6"/>
  <c r="FI21" i="6"/>
  <c r="FH32" i="6"/>
  <c r="EB32" i="6"/>
  <c r="FL32" i="6"/>
  <c r="DW32" i="6"/>
  <c r="FA32" i="6"/>
  <c r="EI32" i="6"/>
  <c r="DX28" i="6"/>
  <c r="FD28" i="6"/>
  <c r="EE28" i="6"/>
  <c r="EC28" i="6"/>
  <c r="FG28" i="6"/>
  <c r="EH28" i="6"/>
  <c r="DS30" i="6"/>
  <c r="EO30" i="6"/>
  <c r="EH30" i="6"/>
  <c r="FK30" i="6"/>
  <c r="ET30" i="6"/>
  <c r="EC30" i="6"/>
  <c r="EY98" i="6"/>
  <c r="DZ98" i="6"/>
  <c r="EV98" i="6"/>
  <c r="EE98" i="6"/>
  <c r="FI98" i="6"/>
  <c r="ER98" i="6"/>
  <c r="EF62" i="6"/>
  <c r="ES62" i="6"/>
  <c r="EL62" i="6"/>
  <c r="DT62" i="6"/>
  <c r="EP62" i="6"/>
  <c r="DS18" i="6"/>
  <c r="FD18" i="6"/>
  <c r="FL18" i="6"/>
  <c r="DV18" i="6"/>
  <c r="EY18" i="6"/>
  <c r="DZ18" i="6"/>
  <c r="FI10" i="6"/>
  <c r="ER10" i="6"/>
  <c r="DY76" i="6"/>
  <c r="FC76" i="6"/>
  <c r="EY76" i="6"/>
  <c r="EJ82" i="6"/>
  <c r="EZ82" i="6"/>
  <c r="EN82" i="6"/>
  <c r="DW82" i="6"/>
  <c r="EK82" i="6"/>
  <c r="FF82" i="6"/>
  <c r="FL73" i="6"/>
  <c r="FL79" i="6"/>
  <c r="EE73" i="6"/>
  <c r="EE79" i="6"/>
  <c r="EP73" i="6"/>
  <c r="EP79" i="6"/>
  <c r="EN73" i="6"/>
  <c r="EN79" i="6"/>
  <c r="DV73" i="6"/>
  <c r="DV79" i="6"/>
  <c r="EY105" i="6"/>
  <c r="EO105" i="6"/>
  <c r="DX105" i="6"/>
  <c r="FB105" i="6"/>
  <c r="EK105" i="6"/>
  <c r="DT105" i="6"/>
  <c r="EY58" i="6"/>
  <c r="EH58" i="6"/>
  <c r="EP58" i="6"/>
  <c r="EU58" i="6"/>
  <c r="DT58" i="6"/>
  <c r="DS54" i="6"/>
  <c r="FL54" i="6"/>
  <c r="EE54" i="6"/>
  <c r="EM54" i="6"/>
  <c r="DS82" i="6"/>
  <c r="DT82" i="6"/>
  <c r="EF82" i="6"/>
  <c r="ET82" i="6"/>
  <c r="EC82" i="6"/>
  <c r="EX82" i="6"/>
  <c r="FC73" i="6"/>
  <c r="FC79" i="6"/>
  <c r="EY73" i="6"/>
  <c r="EY79" i="6"/>
  <c r="FG73" i="6"/>
  <c r="FG79" i="6"/>
  <c r="DZ73" i="6"/>
  <c r="DZ79" i="6"/>
  <c r="EF73" i="6"/>
  <c r="EF79" i="6"/>
  <c r="FH73" i="6"/>
  <c r="FH79" i="6"/>
  <c r="FF105" i="6"/>
  <c r="EG105" i="6"/>
  <c r="FK105" i="6"/>
  <c r="ET105" i="6"/>
  <c r="EC105" i="6"/>
  <c r="DS58" i="6"/>
  <c r="EL58" i="6"/>
  <c r="FI58" i="6"/>
  <c r="EC58" i="6"/>
  <c r="EK58" i="6"/>
  <c r="EA58" i="6"/>
  <c r="FD54" i="6"/>
  <c r="FB54" i="6"/>
  <c r="DU54" i="6"/>
  <c r="EC54" i="6"/>
  <c r="DZ54" i="6"/>
  <c r="FH82" i="6"/>
  <c r="EW82" i="6"/>
  <c r="DX82" i="6"/>
  <c r="EL82" i="6"/>
  <c r="DU82" i="6"/>
  <c r="EP82" i="6"/>
  <c r="EM73" i="6"/>
  <c r="EM79" i="6"/>
  <c r="EI73" i="6"/>
  <c r="EI79" i="6"/>
  <c r="ES73" i="6"/>
  <c r="ES79" i="6"/>
  <c r="FE73" i="6"/>
  <c r="FE79" i="6"/>
  <c r="DX73" i="6"/>
  <c r="DX79" i="6"/>
  <c r="EZ73" i="6"/>
  <c r="EZ79" i="6"/>
  <c r="EX105" i="6"/>
  <c r="DY105" i="6"/>
  <c r="FC105" i="6"/>
  <c r="EL105" i="6"/>
  <c r="DU105" i="6"/>
  <c r="DZ58" i="6"/>
  <c r="DV58" i="6"/>
  <c r="ET58" i="6"/>
  <c r="FL58" i="6"/>
  <c r="DX58" i="6"/>
  <c r="FE58" i="6"/>
  <c r="ET54" i="6"/>
  <c r="EQ54" i="6"/>
  <c r="FJ54" i="6"/>
  <c r="FG54" i="6"/>
  <c r="EG82" i="6"/>
  <c r="ER82" i="6"/>
  <c r="FK82" i="6"/>
  <c r="ED82" i="6"/>
  <c r="FG82" i="6"/>
  <c r="EH82" i="6"/>
  <c r="DS73" i="6"/>
  <c r="DS79" i="6"/>
  <c r="FK73" i="6"/>
  <c r="FK79" i="6"/>
  <c r="EC73" i="6"/>
  <c r="EC79" i="6"/>
  <c r="EW73" i="6"/>
  <c r="EW79" i="6"/>
  <c r="FJ73" i="6"/>
  <c r="FJ79" i="6"/>
  <c r="ER73" i="6"/>
  <c r="ER79" i="6"/>
  <c r="EQ105" i="6"/>
  <c r="EP105" i="6"/>
  <c r="FL105" i="6"/>
  <c r="EU105" i="6"/>
  <c r="ED105" i="6"/>
  <c r="FH105" i="6"/>
  <c r="DW58" i="6"/>
  <c r="FK58" i="6"/>
  <c r="EE58" i="6"/>
  <c r="FB58" i="6"/>
  <c r="FH58" i="6"/>
  <c r="EW58" i="6"/>
  <c r="EI54" i="6"/>
  <c r="EF54" i="6"/>
  <c r="EY54" i="6"/>
  <c r="EV54" i="6"/>
  <c r="FE82" i="6"/>
  <c r="EO82" i="6"/>
  <c r="FC82" i="6"/>
  <c r="DV82" i="6"/>
  <c r="EY82" i="6"/>
  <c r="DZ82" i="6"/>
  <c r="DW73" i="6"/>
  <c r="DW79" i="6"/>
  <c r="EX73" i="6"/>
  <c r="EX79" i="6"/>
  <c r="FF73" i="6"/>
  <c r="FF79" i="6"/>
  <c r="EO73" i="6"/>
  <c r="EO79" i="6"/>
  <c r="FB73" i="6"/>
  <c r="FB79" i="6"/>
  <c r="EJ73" i="6"/>
  <c r="EJ79" i="6"/>
  <c r="EI105" i="6"/>
  <c r="EH105" i="6"/>
  <c r="FD105" i="6"/>
  <c r="EM105" i="6"/>
  <c r="DV105" i="6"/>
  <c r="EZ105" i="6"/>
  <c r="FC58" i="6"/>
  <c r="EX58" i="6"/>
  <c r="FG58" i="6"/>
  <c r="EQ58" i="6"/>
  <c r="EZ58" i="6"/>
  <c r="EO58" i="6"/>
  <c r="FC54" i="6"/>
  <c r="DV54" i="6"/>
  <c r="EN54" i="6"/>
  <c r="EL54" i="6"/>
  <c r="EO54" i="6"/>
  <c r="EB82" i="6"/>
  <c r="FL82" i="6"/>
  <c r="EU82" i="6"/>
  <c r="FI82" i="6"/>
  <c r="EQ82" i="6"/>
  <c r="FA73" i="6"/>
  <c r="FA79" i="6"/>
  <c r="EH73" i="6"/>
  <c r="EH79" i="6"/>
  <c r="EQ73" i="6"/>
  <c r="EQ79" i="6"/>
  <c r="EG73" i="6"/>
  <c r="EG79" i="6"/>
  <c r="ET73" i="6"/>
  <c r="ET79" i="6"/>
  <c r="EB73" i="6"/>
  <c r="EB79" i="6"/>
  <c r="EA105" i="6"/>
  <c r="DZ105" i="6"/>
  <c r="EV105" i="6"/>
  <c r="EE105" i="6"/>
  <c r="FI105" i="6"/>
  <c r="ER105" i="6"/>
  <c r="FA58" i="6"/>
  <c r="EI58" i="6"/>
  <c r="ES58" i="6"/>
  <c r="EF58" i="6"/>
  <c r="ER58" i="6"/>
  <c r="EG58" i="6"/>
  <c r="ES54" i="6"/>
  <c r="FK54" i="6"/>
  <c r="ED54" i="6"/>
  <c r="EA54" i="6"/>
  <c r="FB82" i="6"/>
  <c r="FD82" i="6"/>
  <c r="EM82" i="6"/>
  <c r="FA82" i="6"/>
  <c r="EI82" i="6"/>
  <c r="EK73" i="6"/>
  <c r="EK79" i="6"/>
  <c r="FI73" i="6"/>
  <c r="FI79" i="6"/>
  <c r="EA73" i="6"/>
  <c r="EA79" i="6"/>
  <c r="DY73" i="6"/>
  <c r="DY79" i="6"/>
  <c r="EL73" i="6"/>
  <c r="EL79" i="6"/>
  <c r="DT73" i="6"/>
  <c r="DT79" i="6"/>
  <c r="DS105" i="6"/>
  <c r="FE105" i="6"/>
  <c r="EN105" i="6"/>
  <c r="DW105" i="6"/>
  <c r="FA105" i="6"/>
  <c r="EJ105" i="6"/>
  <c r="EN58" i="6"/>
  <c r="FJ58" i="6"/>
  <c r="ED58" i="6"/>
  <c r="DU58" i="6"/>
  <c r="EJ58" i="6"/>
  <c r="DY58" i="6"/>
  <c r="EH54" i="6"/>
  <c r="FA54" i="6"/>
  <c r="FI54" i="6"/>
  <c r="FF54" i="6"/>
  <c r="DY54" i="6"/>
  <c r="FJ82" i="6"/>
  <c r="DY82" i="6"/>
  <c r="EV82" i="6"/>
  <c r="EE82" i="6"/>
  <c r="ES82" i="6"/>
  <c r="EA82" i="6"/>
  <c r="DU73" i="6"/>
  <c r="DU79" i="6"/>
  <c r="EU73" i="6"/>
  <c r="EU79" i="6"/>
  <c r="FD73" i="6"/>
  <c r="FD79" i="6"/>
  <c r="EV73" i="6"/>
  <c r="EV79" i="6"/>
  <c r="ED73" i="6"/>
  <c r="ED79" i="6"/>
  <c r="FG105" i="6"/>
  <c r="EW105" i="6"/>
  <c r="EF105" i="6"/>
  <c r="FJ105" i="6"/>
  <c r="ES105" i="6"/>
  <c r="EB105" i="6"/>
  <c r="EM58" i="6"/>
  <c r="EV58" i="6"/>
  <c r="FD58" i="6"/>
  <c r="FF58" i="6"/>
  <c r="EB58" i="6"/>
  <c r="DX54" i="6"/>
  <c r="DW54" i="6"/>
  <c r="EP54" i="6"/>
  <c r="EX54" i="6"/>
  <c r="EU54" i="6"/>
  <c r="EK54" i="6"/>
  <c r="EZ54" i="6"/>
  <c r="FA41" i="6"/>
  <c r="FA70" i="6"/>
  <c r="FJ41" i="6"/>
  <c r="FJ70" i="6"/>
  <c r="EZ41" i="6"/>
  <c r="EZ70" i="6"/>
  <c r="EH41" i="6"/>
  <c r="EH70" i="6"/>
  <c r="FD41" i="6"/>
  <c r="FD70" i="6"/>
  <c r="EM41" i="6"/>
  <c r="EM70" i="6"/>
  <c r="EM14" i="6"/>
  <c r="EM83" i="6"/>
  <c r="EZ14" i="6"/>
  <c r="EZ83" i="6"/>
  <c r="EC14" i="6"/>
  <c r="EC83" i="6"/>
  <c r="EX14" i="6"/>
  <c r="EX83" i="6"/>
  <c r="DY14" i="6"/>
  <c r="DY83" i="6"/>
  <c r="DS92" i="6"/>
  <c r="EA92" i="6"/>
  <c r="EO92" i="6"/>
  <c r="DX92" i="6"/>
  <c r="FB92" i="6"/>
  <c r="EK92" i="6"/>
  <c r="FJ101" i="6"/>
  <c r="ES101" i="6"/>
  <c r="EB101" i="6"/>
  <c r="EX101" i="6"/>
  <c r="DY101" i="6"/>
  <c r="ED78" i="6"/>
  <c r="ED60" i="6"/>
  <c r="EN78" i="6"/>
  <c r="EN60" i="6"/>
  <c r="FI78" i="6"/>
  <c r="FI60" i="6"/>
  <c r="EQ78" i="6"/>
  <c r="EQ60" i="6"/>
  <c r="FE78" i="6"/>
  <c r="FE60" i="6"/>
  <c r="EM78" i="6"/>
  <c r="EM60" i="6"/>
  <c r="FJ87" i="6"/>
  <c r="FC87" i="6"/>
  <c r="FK87" i="6"/>
  <c r="EC87" i="6"/>
  <c r="EN87" i="6"/>
  <c r="DT87" i="6"/>
  <c r="DS74" i="6"/>
  <c r="FG74" i="6"/>
  <c r="FF74" i="6"/>
  <c r="EN74" i="6"/>
  <c r="DW74" i="6"/>
  <c r="FA74" i="6"/>
  <c r="ET6" i="6"/>
  <c r="FH6" i="6"/>
  <c r="ES6" i="6"/>
  <c r="EA6" i="6"/>
  <c r="EO6" i="6"/>
  <c r="DX6" i="6"/>
  <c r="FH53" i="6"/>
  <c r="FH84" i="6"/>
  <c r="EZ53" i="6"/>
  <c r="EZ84" i="6"/>
  <c r="ET53" i="6"/>
  <c r="EC53" i="6"/>
  <c r="EC84" i="6"/>
  <c r="FF53" i="6"/>
  <c r="EG53" i="6"/>
  <c r="EG84" i="6"/>
  <c r="FA75" i="6"/>
  <c r="FA7" i="6"/>
  <c r="FG75" i="6"/>
  <c r="FG7" i="6"/>
  <c r="EH75" i="6"/>
  <c r="EH7" i="6"/>
  <c r="FD75" i="6"/>
  <c r="FD7" i="6"/>
  <c r="EM75" i="6"/>
  <c r="EM7" i="6"/>
  <c r="DV75" i="6"/>
  <c r="DV7" i="6"/>
  <c r="EX66" i="6"/>
  <c r="EX43" i="6"/>
  <c r="FG66" i="6"/>
  <c r="FG43" i="6"/>
  <c r="FC66" i="6"/>
  <c r="FC43" i="6"/>
  <c r="EL66" i="6"/>
  <c r="EL43" i="6"/>
  <c r="DU66" i="6"/>
  <c r="DU43" i="6"/>
  <c r="EJ42" i="6"/>
  <c r="EZ42" i="6"/>
  <c r="DV42" i="6"/>
  <c r="EN42" i="6"/>
  <c r="EL42" i="6"/>
  <c r="EF42" i="6"/>
  <c r="DV91" i="6"/>
  <c r="EP91" i="6"/>
  <c r="FL91" i="6"/>
  <c r="EU91" i="6"/>
  <c r="EC91" i="6"/>
  <c r="DS88" i="6"/>
  <c r="EX88" i="6"/>
  <c r="FF88" i="6"/>
  <c r="EG88" i="6"/>
  <c r="ED88" i="6"/>
  <c r="FH88" i="6"/>
  <c r="EV8" i="6"/>
  <c r="EV47" i="6"/>
  <c r="EM8" i="6"/>
  <c r="EM47" i="6"/>
  <c r="DV8" i="6"/>
  <c r="DV47" i="6"/>
  <c r="EZ8" i="6"/>
  <c r="EZ47" i="6"/>
  <c r="EI8" i="6"/>
  <c r="EI47" i="6"/>
  <c r="EW8" i="6"/>
  <c r="EW47" i="6"/>
  <c r="DV97" i="6"/>
  <c r="EY97" i="6"/>
  <c r="EW97" i="6"/>
  <c r="ET97" i="6"/>
  <c r="EZ97" i="6"/>
  <c r="EM97" i="6"/>
  <c r="FE44" i="6"/>
  <c r="FE96" i="6"/>
  <c r="ER44" i="6"/>
  <c r="ER96" i="6"/>
  <c r="EN44" i="6"/>
  <c r="EN96" i="6"/>
  <c r="FJ44" i="6"/>
  <c r="FJ96" i="6"/>
  <c r="ES44" i="6"/>
  <c r="ES96" i="6"/>
  <c r="EA44" i="6"/>
  <c r="EA96" i="6"/>
  <c r="ET40" i="6"/>
  <c r="EP40" i="6"/>
  <c r="EM40" i="6"/>
  <c r="EJ40" i="6"/>
  <c r="FD40" i="6"/>
  <c r="DY50" i="6"/>
  <c r="DY10" i="6"/>
  <c r="EN50" i="6"/>
  <c r="EN10" i="6"/>
  <c r="DW50" i="6"/>
  <c r="DW10" i="6"/>
  <c r="FA50" i="6"/>
  <c r="FA10" i="6"/>
  <c r="EJ50" i="6"/>
  <c r="EJ10" i="6"/>
  <c r="FF50" i="6"/>
  <c r="FF10" i="6"/>
  <c r="EH103" i="6"/>
  <c r="EH76" i="6"/>
  <c r="FL103" i="6"/>
  <c r="FL76" i="6"/>
  <c r="EU103" i="6"/>
  <c r="EU76" i="6"/>
  <c r="ED103" i="6"/>
  <c r="ED76" i="6"/>
  <c r="FH103" i="6"/>
  <c r="FH76" i="6"/>
  <c r="EQ103" i="6"/>
  <c r="ER54" i="6"/>
  <c r="ED41" i="6"/>
  <c r="ED70" i="6"/>
  <c r="EQ41" i="6"/>
  <c r="EQ70" i="6"/>
  <c r="ER41" i="6"/>
  <c r="ER70" i="6"/>
  <c r="DZ41" i="6"/>
  <c r="DZ70" i="6"/>
  <c r="EV41" i="6"/>
  <c r="EV70" i="6"/>
  <c r="EE41" i="6"/>
  <c r="EE70" i="6"/>
  <c r="DS14" i="6"/>
  <c r="DS83" i="6"/>
  <c r="DT14" i="6"/>
  <c r="DT83" i="6"/>
  <c r="ED14" i="6"/>
  <c r="ED83" i="6"/>
  <c r="DU14" i="6"/>
  <c r="DU83" i="6"/>
  <c r="EP14" i="6"/>
  <c r="EP83" i="6"/>
  <c r="FL14" i="6"/>
  <c r="FL83" i="6"/>
  <c r="FH92" i="6"/>
  <c r="FF92" i="6"/>
  <c r="EG92" i="6"/>
  <c r="FK92" i="6"/>
  <c r="ET92" i="6"/>
  <c r="EC92" i="6"/>
  <c r="EU101" i="6"/>
  <c r="FB101" i="6"/>
  <c r="EK101" i="6"/>
  <c r="DT101" i="6"/>
  <c r="EP101" i="6"/>
  <c r="FL101" i="6"/>
  <c r="EB78" i="6"/>
  <c r="EB60" i="6"/>
  <c r="DU78" i="6"/>
  <c r="DU60" i="6"/>
  <c r="ES78" i="6"/>
  <c r="ES60" i="6"/>
  <c r="EI78" i="6"/>
  <c r="EI60" i="6"/>
  <c r="EW78" i="6"/>
  <c r="EW60" i="6"/>
  <c r="EE78" i="6"/>
  <c r="EE60" i="6"/>
  <c r="FF87" i="6"/>
  <c r="ES87" i="6"/>
  <c r="FA87" i="6"/>
  <c r="FG87" i="6"/>
  <c r="EF87" i="6"/>
  <c r="EA74" i="6"/>
  <c r="EJ74" i="6"/>
  <c r="EX74" i="6"/>
  <c r="EF74" i="6"/>
  <c r="FJ74" i="6"/>
  <c r="ES74" i="6"/>
  <c r="EL6" i="6"/>
  <c r="EK6" i="6"/>
  <c r="FF6" i="6"/>
  <c r="EG6" i="6"/>
  <c r="EM53" i="6"/>
  <c r="EM84" i="6"/>
  <c r="EE53" i="6"/>
  <c r="EL53" i="6"/>
  <c r="EL84" i="6"/>
  <c r="DU53" i="6"/>
  <c r="DU84" i="6"/>
  <c r="EX53" i="6"/>
  <c r="EX84" i="6"/>
  <c r="DY53" i="6"/>
  <c r="DY84" i="6"/>
  <c r="EK75" i="6"/>
  <c r="EK7" i="6"/>
  <c r="EY75" i="6"/>
  <c r="EY7" i="6"/>
  <c r="DZ75" i="6"/>
  <c r="DZ7" i="6"/>
  <c r="EV75" i="6"/>
  <c r="EV7" i="6"/>
  <c r="EE75" i="6"/>
  <c r="EE7" i="6"/>
  <c r="FF66" i="6"/>
  <c r="FF43" i="6"/>
  <c r="EA66" i="6"/>
  <c r="EA43" i="6"/>
  <c r="EN66" i="6"/>
  <c r="EN43" i="6"/>
  <c r="EU66" i="6"/>
  <c r="EU43" i="6"/>
  <c r="ED66" i="6"/>
  <c r="ED43" i="6"/>
  <c r="FH66" i="6"/>
  <c r="FH43" i="6"/>
  <c r="DZ42" i="6"/>
  <c r="EQ42" i="6"/>
  <c r="FG42" i="6"/>
  <c r="ED42" i="6"/>
  <c r="EA42" i="6"/>
  <c r="DX42" i="6"/>
  <c r="EY91" i="6"/>
  <c r="EH91" i="6"/>
  <c r="FD91" i="6"/>
  <c r="EM91" i="6"/>
  <c r="DU91" i="6"/>
  <c r="FG88" i="6"/>
  <c r="EH88" i="6"/>
  <c r="EP88" i="6"/>
  <c r="DY88" i="6"/>
  <c r="DV88" i="6"/>
  <c r="EZ88" i="6"/>
  <c r="EF8" i="6"/>
  <c r="EF47" i="6"/>
  <c r="EE8" i="6"/>
  <c r="EE47" i="6"/>
  <c r="FI8" i="6"/>
  <c r="FI47" i="6"/>
  <c r="ER8" i="6"/>
  <c r="ER47" i="6"/>
  <c r="EA8" i="6"/>
  <c r="EA47" i="6"/>
  <c r="EO8" i="6"/>
  <c r="EO47" i="6"/>
  <c r="FL97" i="6"/>
  <c r="EO97" i="6"/>
  <c r="EL97" i="6"/>
  <c r="EI97" i="6"/>
  <c r="ER97" i="6"/>
  <c r="EE97" i="6"/>
  <c r="EH44" i="6"/>
  <c r="EH96" i="6"/>
  <c r="DY44" i="6"/>
  <c r="DY96" i="6"/>
  <c r="DX44" i="6"/>
  <c r="DX96" i="6"/>
  <c r="FB44" i="6"/>
  <c r="FB96" i="6"/>
  <c r="EK44" i="6"/>
  <c r="EK96" i="6"/>
  <c r="DS40" i="6"/>
  <c r="ER40" i="6"/>
  <c r="EE40" i="6"/>
  <c r="EB40" i="6"/>
  <c r="DZ40" i="6"/>
  <c r="EV40" i="6"/>
  <c r="FE54" i="6"/>
  <c r="EJ54" i="6"/>
  <c r="EY41" i="6"/>
  <c r="EY70" i="6"/>
  <c r="DU41" i="6"/>
  <c r="DU70" i="6"/>
  <c r="EJ41" i="6"/>
  <c r="EJ70" i="6"/>
  <c r="FE41" i="6"/>
  <c r="FE70" i="6"/>
  <c r="EN41" i="6"/>
  <c r="EN70" i="6"/>
  <c r="DW41" i="6"/>
  <c r="DW70" i="6"/>
  <c r="ET14" i="6"/>
  <c r="ET83" i="6"/>
  <c r="FH14" i="6"/>
  <c r="FH83" i="6"/>
  <c r="EU14" i="6"/>
  <c r="EU83" i="6"/>
  <c r="FG14" i="6"/>
  <c r="FG83" i="6"/>
  <c r="EH14" i="6"/>
  <c r="EH83" i="6"/>
  <c r="FD14" i="6"/>
  <c r="FD83" i="6"/>
  <c r="EZ92" i="6"/>
  <c r="EX92" i="6"/>
  <c r="DY92" i="6"/>
  <c r="FC92" i="6"/>
  <c r="EL92" i="6"/>
  <c r="DU92" i="6"/>
  <c r="EM101" i="6"/>
  <c r="ET101" i="6"/>
  <c r="EC101" i="6"/>
  <c r="FG101" i="6"/>
  <c r="EH101" i="6"/>
  <c r="FD101" i="6"/>
  <c r="ET78" i="6"/>
  <c r="ET60" i="6"/>
  <c r="FH78" i="6"/>
  <c r="FH60" i="6"/>
  <c r="EC78" i="6"/>
  <c r="EC60" i="6"/>
  <c r="EA78" i="6"/>
  <c r="EA60" i="6"/>
  <c r="EO78" i="6"/>
  <c r="EO60" i="6"/>
  <c r="DW78" i="6"/>
  <c r="DW60" i="6"/>
  <c r="EY87" i="6"/>
  <c r="EH87" i="6"/>
  <c r="EP87" i="6"/>
  <c r="EW87" i="6"/>
  <c r="DX87" i="6"/>
  <c r="ER74" i="6"/>
  <c r="FE74" i="6"/>
  <c r="EP74" i="6"/>
  <c r="DX74" i="6"/>
  <c r="FB74" i="6"/>
  <c r="EK74" i="6"/>
  <c r="FK6" i="6"/>
  <c r="FB6" i="6"/>
  <c r="EC6" i="6"/>
  <c r="EX6" i="6"/>
  <c r="DY6" i="6"/>
  <c r="FL53" i="6"/>
  <c r="FL84" i="6"/>
  <c r="EB53" i="6"/>
  <c r="EB84" i="6"/>
  <c r="ED53" i="6"/>
  <c r="ED84" i="6"/>
  <c r="DT53" i="6"/>
  <c r="DT84" i="6"/>
  <c r="EP53" i="6"/>
  <c r="EP84" i="6"/>
  <c r="DX53" i="6"/>
  <c r="DX84" i="6"/>
  <c r="FH75" i="6"/>
  <c r="FH7" i="6"/>
  <c r="EQ75" i="6"/>
  <c r="EQ7" i="6"/>
  <c r="FE75" i="6"/>
  <c r="FE7" i="6"/>
  <c r="EN75" i="6"/>
  <c r="EN7" i="6"/>
  <c r="DW75" i="6"/>
  <c r="DW7" i="6"/>
  <c r="DS66" i="6"/>
  <c r="DS43" i="6"/>
  <c r="EV66" i="6"/>
  <c r="EV43" i="6"/>
  <c r="FE66" i="6"/>
  <c r="FE43" i="6"/>
  <c r="EM66" i="6"/>
  <c r="EM43" i="6"/>
  <c r="DV66" i="6"/>
  <c r="DV43" i="6"/>
  <c r="EZ66" i="6"/>
  <c r="EZ43" i="6"/>
  <c r="FK42" i="6"/>
  <c r="EH42" i="6"/>
  <c r="EX42" i="6"/>
  <c r="FE42" i="6"/>
  <c r="FI42" i="6"/>
  <c r="FJ91" i="6"/>
  <c r="ET91" i="6"/>
  <c r="DZ91" i="6"/>
  <c r="EV91" i="6"/>
  <c r="EE91" i="6"/>
  <c r="FH91" i="6"/>
  <c r="FB88" i="6"/>
  <c r="FL88" i="6"/>
  <c r="DX88" i="6"/>
  <c r="FK88" i="6"/>
  <c r="FI88" i="6"/>
  <c r="ER88" i="6"/>
  <c r="DX8" i="6"/>
  <c r="DX47" i="6"/>
  <c r="DW8" i="6"/>
  <c r="DW47" i="6"/>
  <c r="FA8" i="6"/>
  <c r="FA47" i="6"/>
  <c r="EJ8" i="6"/>
  <c r="EJ47" i="6"/>
  <c r="FF8" i="6"/>
  <c r="FF47" i="6"/>
  <c r="EG8" i="6"/>
  <c r="EG47" i="6"/>
  <c r="FA97" i="6"/>
  <c r="ED97" i="6"/>
  <c r="EA97" i="6"/>
  <c r="DY97" i="6"/>
  <c r="EJ97" i="6"/>
  <c r="DW97" i="6"/>
  <c r="EZ44" i="6"/>
  <c r="EZ96" i="6"/>
  <c r="FL44" i="6"/>
  <c r="FL96" i="6"/>
  <c r="FK44" i="6"/>
  <c r="FK96" i="6"/>
  <c r="ET44" i="6"/>
  <c r="ET96" i="6"/>
  <c r="EC44" i="6"/>
  <c r="EC96" i="6"/>
  <c r="EI40" i="6"/>
  <c r="FB40" i="6"/>
  <c r="FJ40" i="6"/>
  <c r="FG40" i="6"/>
  <c r="FI40" i="6"/>
  <c r="EN40" i="6"/>
  <c r="EO50" i="6"/>
  <c r="EO10" i="6"/>
  <c r="DX50" i="6"/>
  <c r="DX10" i="6"/>
  <c r="FB50" i="6"/>
  <c r="FB10" i="6"/>
  <c r="EK50" i="6"/>
  <c r="EK10" i="6"/>
  <c r="DT50" i="6"/>
  <c r="DT10" i="6"/>
  <c r="EP50" i="6"/>
  <c r="EP10" i="6"/>
  <c r="DS103" i="6"/>
  <c r="DS76" i="6"/>
  <c r="EV103" i="6"/>
  <c r="EV76" i="6"/>
  <c r="EE103" i="6"/>
  <c r="EE76" i="6"/>
  <c r="FI103" i="6"/>
  <c r="FI76" i="6"/>
  <c r="ER103" i="6"/>
  <c r="ER76" i="6"/>
  <c r="EA103" i="6"/>
  <c r="EA76" i="6"/>
  <c r="FF84" i="6"/>
  <c r="EW54" i="6"/>
  <c r="EB54" i="6"/>
  <c r="EC41" i="6"/>
  <c r="EC70" i="6"/>
  <c r="FI41" i="6"/>
  <c r="FI70" i="6"/>
  <c r="EB41" i="6"/>
  <c r="EB70" i="6"/>
  <c r="EW41" i="6"/>
  <c r="EW70" i="6"/>
  <c r="EF41" i="6"/>
  <c r="EF70" i="6"/>
  <c r="DW14" i="6"/>
  <c r="DW83" i="6"/>
  <c r="EL14" i="6"/>
  <c r="EL83" i="6"/>
  <c r="EB14" i="6"/>
  <c r="EB83" i="6"/>
  <c r="EY14" i="6"/>
  <c r="EY83" i="6"/>
  <c r="DZ14" i="6"/>
  <c r="DZ83" i="6"/>
  <c r="EV14" i="6"/>
  <c r="EV83" i="6"/>
  <c r="ER92" i="6"/>
  <c r="EP92" i="6"/>
  <c r="FL92" i="6"/>
  <c r="EU92" i="6"/>
  <c r="ED92" i="6"/>
  <c r="FC101" i="6"/>
  <c r="EL101" i="6"/>
  <c r="DU101" i="6"/>
  <c r="EY101" i="6"/>
  <c r="DZ101" i="6"/>
  <c r="EV101" i="6"/>
  <c r="DX78" i="6"/>
  <c r="DX60" i="6"/>
  <c r="EL78" i="6"/>
  <c r="EL60" i="6"/>
  <c r="EZ78" i="6"/>
  <c r="EZ60" i="6"/>
  <c r="FF78" i="6"/>
  <c r="FF60" i="6"/>
  <c r="EG78" i="6"/>
  <c r="EG60" i="6"/>
  <c r="EO87" i="6"/>
  <c r="EU87" i="6"/>
  <c r="DW87" i="6"/>
  <c r="EE87" i="6"/>
  <c r="EL87" i="6"/>
  <c r="FH87" i="6"/>
  <c r="DY74" i="6"/>
  <c r="EI74" i="6"/>
  <c r="EH74" i="6"/>
  <c r="FK74" i="6"/>
  <c r="ET74" i="6"/>
  <c r="EC74" i="6"/>
  <c r="DS6" i="6"/>
  <c r="ER6" i="6"/>
  <c r="EE6" i="6"/>
  <c r="DU6" i="6"/>
  <c r="EP6" i="6"/>
  <c r="FL6" i="6"/>
  <c r="FD53" i="6"/>
  <c r="FD84" i="6"/>
  <c r="EV53" i="6"/>
  <c r="EV84" i="6"/>
  <c r="DV53" i="6"/>
  <c r="DV84" i="6"/>
  <c r="FG53" i="6"/>
  <c r="EH53" i="6"/>
  <c r="EH84" i="6"/>
  <c r="EC75" i="6"/>
  <c r="EC7" i="6"/>
  <c r="EZ75" i="6"/>
  <c r="EZ7" i="6"/>
  <c r="EI75" i="6"/>
  <c r="EI7" i="6"/>
  <c r="EW75" i="6"/>
  <c r="EW7" i="6"/>
  <c r="EF75" i="6"/>
  <c r="EF7" i="6"/>
  <c r="FJ75" i="6"/>
  <c r="FJ7" i="6"/>
  <c r="EI66" i="6"/>
  <c r="EI43" i="6"/>
  <c r="DZ66" i="6"/>
  <c r="DZ43" i="6"/>
  <c r="EW66" i="6"/>
  <c r="EW43" i="6"/>
  <c r="EE66" i="6"/>
  <c r="EE43" i="6"/>
  <c r="FI66" i="6"/>
  <c r="FI43" i="6"/>
  <c r="ER66" i="6"/>
  <c r="ER43" i="6"/>
  <c r="FB42" i="6"/>
  <c r="DW42" i="6"/>
  <c r="EO42" i="6"/>
  <c r="EV42" i="6"/>
  <c r="FA42" i="6"/>
  <c r="ED91" i="6"/>
  <c r="EQ91" i="6"/>
  <c r="FE91" i="6"/>
  <c r="EN91" i="6"/>
  <c r="DW91" i="6"/>
  <c r="EZ91" i="6"/>
  <c r="EQ88" i="6"/>
  <c r="EV88" i="6"/>
  <c r="FD88" i="6"/>
  <c r="FC88" i="6"/>
  <c r="FA88" i="6"/>
  <c r="EJ88" i="6"/>
  <c r="FL8" i="6"/>
  <c r="FL47" i="6"/>
  <c r="FJ8" i="6"/>
  <c r="FJ47" i="6"/>
  <c r="ES8" i="6"/>
  <c r="ES47" i="6"/>
  <c r="EB8" i="6"/>
  <c r="EB47" i="6"/>
  <c r="EX8" i="6"/>
  <c r="EX47" i="6"/>
  <c r="DY8" i="6"/>
  <c r="DY47" i="6"/>
  <c r="EP97" i="6"/>
  <c r="FI97" i="6"/>
  <c r="FF97" i="6"/>
  <c r="FD97" i="6"/>
  <c r="EB97" i="6"/>
  <c r="DS44" i="6"/>
  <c r="DS96" i="6"/>
  <c r="EF44" i="6"/>
  <c r="EF96" i="6"/>
  <c r="EP44" i="6"/>
  <c r="EP96" i="6"/>
  <c r="FC44" i="6"/>
  <c r="FC96" i="6"/>
  <c r="EL44" i="6"/>
  <c r="EL96" i="6"/>
  <c r="DU44" i="6"/>
  <c r="DU96" i="6"/>
  <c r="EH40" i="6"/>
  <c r="EQ40" i="6"/>
  <c r="EY40" i="6"/>
  <c r="EW40" i="6"/>
  <c r="FA40" i="6"/>
  <c r="EF40" i="6"/>
  <c r="DS50" i="6"/>
  <c r="DS10" i="6"/>
  <c r="FK50" i="6"/>
  <c r="DT54" i="6"/>
  <c r="ET41" i="6"/>
  <c r="ET70" i="6"/>
  <c r="EL41" i="6"/>
  <c r="EL70" i="6"/>
  <c r="DT41" i="6"/>
  <c r="DT70" i="6"/>
  <c r="EO41" i="6"/>
  <c r="EO70" i="6"/>
  <c r="DX41" i="6"/>
  <c r="DX70" i="6"/>
  <c r="FK14" i="6"/>
  <c r="FK83" i="6"/>
  <c r="FC14" i="6"/>
  <c r="FC83" i="6"/>
  <c r="FI14" i="6"/>
  <c r="FI83" i="6"/>
  <c r="EQ14" i="6"/>
  <c r="EQ83" i="6"/>
  <c r="FE14" i="6"/>
  <c r="FE83" i="6"/>
  <c r="EN14" i="6"/>
  <c r="EN83" i="6"/>
  <c r="FG92" i="6"/>
  <c r="EH92" i="6"/>
  <c r="FD92" i="6"/>
  <c r="EM92" i="6"/>
  <c r="DV92" i="6"/>
  <c r="DS101" i="6"/>
  <c r="ED101" i="6"/>
  <c r="FH101" i="6"/>
  <c r="EQ101" i="6"/>
  <c r="FE101" i="6"/>
  <c r="EN101" i="6"/>
  <c r="FL78" i="6"/>
  <c r="FL60" i="6"/>
  <c r="FD78" i="6"/>
  <c r="FD60" i="6"/>
  <c r="EJ78" i="6"/>
  <c r="EJ60" i="6"/>
  <c r="EX78" i="6"/>
  <c r="EX60" i="6"/>
  <c r="DY78" i="6"/>
  <c r="DY60" i="6"/>
  <c r="EK87" i="6"/>
  <c r="FE87" i="6"/>
  <c r="FB87" i="6"/>
  <c r="DU87" i="6"/>
  <c r="EA87" i="6"/>
  <c r="EZ87" i="6"/>
  <c r="EQ74" i="6"/>
  <c r="EZ74" i="6"/>
  <c r="DZ74" i="6"/>
  <c r="FC74" i="6"/>
  <c r="EL74" i="6"/>
  <c r="DU74" i="6"/>
  <c r="FC6" i="6"/>
  <c r="DV6" i="6"/>
  <c r="EZ6" i="6"/>
  <c r="FG6" i="6"/>
  <c r="EH6" i="6"/>
  <c r="FD6" i="6"/>
  <c r="EJ53" i="6"/>
  <c r="EU53" i="6"/>
  <c r="FI53" i="6"/>
  <c r="EY53" i="6"/>
  <c r="EY84" i="6"/>
  <c r="DZ53" i="6"/>
  <c r="DZ84" i="6"/>
  <c r="DU75" i="6"/>
  <c r="DU7" i="6"/>
  <c r="ER75" i="6"/>
  <c r="ER7" i="6"/>
  <c r="EA75" i="6"/>
  <c r="EA7" i="6"/>
  <c r="EO75" i="6"/>
  <c r="EO7" i="6"/>
  <c r="DX75" i="6"/>
  <c r="DX7" i="6"/>
  <c r="FB75" i="6"/>
  <c r="FB7" i="6"/>
  <c r="FD66" i="6"/>
  <c r="FD43" i="6"/>
  <c r="EQ66" i="6"/>
  <c r="EQ43" i="6"/>
  <c r="EO66" i="6"/>
  <c r="EO43" i="6"/>
  <c r="DW66" i="6"/>
  <c r="DW43" i="6"/>
  <c r="FA66" i="6"/>
  <c r="FA43" i="6"/>
  <c r="EJ66" i="6"/>
  <c r="EJ43" i="6"/>
  <c r="DS42" i="6"/>
  <c r="ER42" i="6"/>
  <c r="FH42" i="6"/>
  <c r="EE42" i="6"/>
  <c r="EM42" i="6"/>
  <c r="ES42" i="6"/>
  <c r="DS91" i="6"/>
  <c r="EL91" i="6"/>
  <c r="EW91" i="6"/>
  <c r="EF91" i="6"/>
  <c r="FI91" i="6"/>
  <c r="ER91" i="6"/>
  <c r="EL88" i="6"/>
  <c r="EF88" i="6"/>
  <c r="EN88" i="6"/>
  <c r="EU88" i="6"/>
  <c r="ES88" i="6"/>
  <c r="EB88" i="6"/>
  <c r="FD8" i="6"/>
  <c r="FD47" i="6"/>
  <c r="FB8" i="6"/>
  <c r="FB47" i="6"/>
  <c r="EK8" i="6"/>
  <c r="EK47" i="6"/>
  <c r="DT8" i="6"/>
  <c r="DT47" i="6"/>
  <c r="EP8" i="6"/>
  <c r="EP47" i="6"/>
  <c r="EF97" i="6"/>
  <c r="EX97" i="6"/>
  <c r="EV97" i="6"/>
  <c r="ES97" i="6"/>
  <c r="DT97" i="6"/>
  <c r="FH44" i="6"/>
  <c r="FH96" i="6"/>
  <c r="EX44" i="6"/>
  <c r="EX96" i="6"/>
  <c r="DT44" i="6"/>
  <c r="DT96" i="6"/>
  <c r="EU44" i="6"/>
  <c r="EU96" i="6"/>
  <c r="ED44" i="6"/>
  <c r="ED96" i="6"/>
  <c r="FG44" i="6"/>
  <c r="FG96" i="6"/>
  <c r="DY40" i="6"/>
  <c r="EG40" i="6"/>
  <c r="EO40" i="6"/>
  <c r="EL40" i="6"/>
  <c r="ES40" i="6"/>
  <c r="DX40" i="6"/>
  <c r="EG54" i="6"/>
  <c r="DS41" i="6"/>
  <c r="DS70" i="6"/>
  <c r="EA41" i="6"/>
  <c r="EA70" i="6"/>
  <c r="FG41" i="6"/>
  <c r="FG70" i="6"/>
  <c r="FF41" i="6"/>
  <c r="FF70" i="6"/>
  <c r="EG41" i="6"/>
  <c r="EG70" i="6"/>
  <c r="FK41" i="6"/>
  <c r="FK70" i="6"/>
  <c r="ER14" i="6"/>
  <c r="ER83" i="6"/>
  <c r="EJ14" i="6"/>
  <c r="EJ83" i="6"/>
  <c r="FA14" i="6"/>
  <c r="FA83" i="6"/>
  <c r="EI14" i="6"/>
  <c r="EI83" i="6"/>
  <c r="EW14" i="6"/>
  <c r="EW83" i="6"/>
  <c r="EF14" i="6"/>
  <c r="EF83" i="6"/>
  <c r="EB92" i="6"/>
  <c r="EY92" i="6"/>
  <c r="DZ92" i="6"/>
  <c r="EV92" i="6"/>
  <c r="EE92" i="6"/>
  <c r="FI92" i="6"/>
  <c r="EW64" i="6"/>
  <c r="EE101" i="6"/>
  <c r="DV101" i="6"/>
  <c r="EZ101" i="6"/>
  <c r="EI101" i="6"/>
  <c r="EW101" i="6"/>
  <c r="EF101" i="6"/>
  <c r="DS78" i="6"/>
  <c r="DS60" i="6"/>
  <c r="ER78" i="6"/>
  <c r="ER60" i="6"/>
  <c r="EK78" i="6"/>
  <c r="EK60" i="6"/>
  <c r="DT78" i="6"/>
  <c r="DT60" i="6"/>
  <c r="EP78" i="6"/>
  <c r="EP60" i="6"/>
  <c r="FK78" i="6"/>
  <c r="FK60" i="6"/>
  <c r="DS87" i="6"/>
  <c r="ET87" i="6"/>
  <c r="EQ87" i="6"/>
  <c r="FI87" i="6"/>
  <c r="FL87" i="6"/>
  <c r="ER87" i="6"/>
  <c r="DT74" i="6"/>
  <c r="EG74" i="6"/>
  <c r="FL74" i="6"/>
  <c r="EU74" i="6"/>
  <c r="ED74" i="6"/>
  <c r="EU6" i="6"/>
  <c r="FJ6" i="6"/>
  <c r="ED6" i="6"/>
  <c r="EY6" i="6"/>
  <c r="DZ6" i="6"/>
  <c r="EV6" i="6"/>
  <c r="EN53" i="6"/>
  <c r="DS53" i="6"/>
  <c r="DS84" i="6"/>
  <c r="DW53" i="6"/>
  <c r="DW84" i="6"/>
  <c r="FA53" i="6"/>
  <c r="FA84" i="6"/>
  <c r="EQ53" i="6"/>
  <c r="EQ84" i="6"/>
  <c r="FE53" i="6"/>
  <c r="ES75" i="6"/>
  <c r="ES7" i="6"/>
  <c r="EJ75" i="6"/>
  <c r="EJ7" i="6"/>
  <c r="FF75" i="6"/>
  <c r="FF7" i="6"/>
  <c r="EG75" i="6"/>
  <c r="EG7" i="6"/>
  <c r="FK75" i="6"/>
  <c r="FK7" i="6"/>
  <c r="ET75" i="6"/>
  <c r="ET7" i="6"/>
  <c r="EH66" i="6"/>
  <c r="EH43" i="6"/>
  <c r="DX66" i="6"/>
  <c r="DX43" i="6"/>
  <c r="EG66" i="6"/>
  <c r="EG43" i="6"/>
  <c r="FJ66" i="6"/>
  <c r="FJ43" i="6"/>
  <c r="ES66" i="6"/>
  <c r="ES43" i="6"/>
  <c r="EB66" i="6"/>
  <c r="EB43" i="6"/>
  <c r="FL42" i="6"/>
  <c r="EI42" i="6"/>
  <c r="EY42" i="6"/>
  <c r="DT42" i="6"/>
  <c r="EB42" i="6"/>
  <c r="EK42" i="6"/>
  <c r="FG91" i="6"/>
  <c r="EI91" i="6"/>
  <c r="EO91" i="6"/>
  <c r="DX91" i="6"/>
  <c r="FA91" i="6"/>
  <c r="EJ91" i="6"/>
  <c r="DZ88" i="6"/>
  <c r="FJ88" i="6"/>
  <c r="FE88" i="6"/>
  <c r="EM88" i="6"/>
  <c r="EK88" i="6"/>
  <c r="DT88" i="6"/>
  <c r="FK8" i="6"/>
  <c r="FK47" i="6"/>
  <c r="ET8" i="6"/>
  <c r="ET47" i="6"/>
  <c r="EC8" i="6"/>
  <c r="EC47" i="6"/>
  <c r="FG8" i="6"/>
  <c r="FG47" i="6"/>
  <c r="EH8" i="6"/>
  <c r="EH47" i="6"/>
  <c r="FB97" i="6"/>
  <c r="DU97" i="6"/>
  <c r="EN97" i="6"/>
  <c r="EK97" i="6"/>
  <c r="EH97" i="6"/>
  <c r="FK97" i="6"/>
  <c r="FF44" i="6"/>
  <c r="FF96" i="6"/>
  <c r="EB44" i="6"/>
  <c r="EB96" i="6"/>
  <c r="EW44" i="6"/>
  <c r="EW96" i="6"/>
  <c r="EM44" i="6"/>
  <c r="EM96" i="6"/>
  <c r="DV44" i="6"/>
  <c r="DV96" i="6"/>
  <c r="EY44" i="6"/>
  <c r="EY96" i="6"/>
  <c r="DV40" i="6"/>
  <c r="DU40" i="6"/>
  <c r="ED40" i="6"/>
  <c r="EA40" i="6"/>
  <c r="EK40" i="6"/>
  <c r="DW40" i="6"/>
  <c r="FL50" i="6"/>
  <c r="FL10" i="6"/>
  <c r="EU50" i="6"/>
  <c r="EU10" i="6"/>
  <c r="ED50" i="6"/>
  <c r="ED10" i="6"/>
  <c r="FH50" i="6"/>
  <c r="FH10" i="6"/>
  <c r="EQ50" i="6"/>
  <c r="EQ10" i="6"/>
  <c r="FF103" i="6"/>
  <c r="FF76" i="6"/>
  <c r="EO103" i="6"/>
  <c r="EO76" i="6"/>
  <c r="DX103" i="6"/>
  <c r="DX76" i="6"/>
  <c r="FB103" i="6"/>
  <c r="FB76" i="6"/>
  <c r="EK103" i="6"/>
  <c r="EK76" i="6"/>
  <c r="DT103" i="6"/>
  <c r="DT76" i="6"/>
  <c r="EK84" i="6"/>
  <c r="EE84" i="6"/>
  <c r="FB41" i="6"/>
  <c r="FB70" i="6"/>
  <c r="ES41" i="6"/>
  <c r="ES70" i="6"/>
  <c r="EK41" i="6"/>
  <c r="EK70" i="6"/>
  <c r="EX41" i="6"/>
  <c r="EX70" i="6"/>
  <c r="DY41" i="6"/>
  <c r="DY70" i="6"/>
  <c r="FC41" i="6"/>
  <c r="FC70" i="6"/>
  <c r="DV14" i="6"/>
  <c r="DV83" i="6"/>
  <c r="FB14" i="6"/>
  <c r="FB83" i="6"/>
  <c r="ES14" i="6"/>
  <c r="ES83" i="6"/>
  <c r="EA14" i="6"/>
  <c r="EA83" i="6"/>
  <c r="EO14" i="6"/>
  <c r="EO83" i="6"/>
  <c r="DX14" i="6"/>
  <c r="DX83" i="6"/>
  <c r="EJ92" i="6"/>
  <c r="EQ92" i="6"/>
  <c r="FE92" i="6"/>
  <c r="EN92" i="6"/>
  <c r="DW92" i="6"/>
  <c r="FA92" i="6"/>
  <c r="DW101" i="6"/>
  <c r="FI101" i="6"/>
  <c r="ER101" i="6"/>
  <c r="EA101" i="6"/>
  <c r="EO101" i="6"/>
  <c r="DX101" i="6"/>
  <c r="FA78" i="6"/>
  <c r="FA60" i="6"/>
  <c r="DV78" i="6"/>
  <c r="DV60" i="6"/>
  <c r="FB78" i="6"/>
  <c r="FB60" i="6"/>
  <c r="FG78" i="6"/>
  <c r="FG60" i="6"/>
  <c r="EH78" i="6"/>
  <c r="EH60" i="6"/>
  <c r="FC78" i="6"/>
  <c r="FC60" i="6"/>
  <c r="ED87" i="6"/>
  <c r="EI87" i="6"/>
  <c r="EG87" i="6"/>
  <c r="EX87" i="6"/>
  <c r="FD87" i="6"/>
  <c r="EJ87" i="6"/>
  <c r="FH74" i="6"/>
  <c r="EY74" i="6"/>
  <c r="FD74" i="6"/>
  <c r="EM74" i="6"/>
  <c r="DV74" i="6"/>
  <c r="EJ6" i="6"/>
  <c r="EM6" i="6"/>
  <c r="FI6" i="6"/>
  <c r="EQ6" i="6"/>
  <c r="FE6" i="6"/>
  <c r="EN6" i="6"/>
  <c r="ER53" i="6"/>
  <c r="ER84" i="6"/>
  <c r="FC53" i="6"/>
  <c r="FC84" i="6"/>
  <c r="FJ53" i="6"/>
  <c r="FJ84" i="6"/>
  <c r="ES53" i="6"/>
  <c r="ES84" i="6"/>
  <c r="EI53" i="6"/>
  <c r="EI84" i="6"/>
  <c r="EW53" i="6"/>
  <c r="EW84" i="6"/>
  <c r="DS75" i="6"/>
  <c r="DS7" i="6"/>
  <c r="EB75" i="6"/>
  <c r="EB7" i="6"/>
  <c r="EX75" i="6"/>
  <c r="EX7" i="6"/>
  <c r="DY75" i="6"/>
  <c r="DY7" i="6"/>
  <c r="FC75" i="6"/>
  <c r="FC7" i="6"/>
  <c r="EL75" i="6"/>
  <c r="EL7" i="6"/>
  <c r="EY66" i="6"/>
  <c r="EY43" i="6"/>
  <c r="FL66" i="6"/>
  <c r="FL43" i="6"/>
  <c r="DY66" i="6"/>
  <c r="DY43" i="6"/>
  <c r="FB66" i="6"/>
  <c r="FB43" i="6"/>
  <c r="EK66" i="6"/>
  <c r="EK43" i="6"/>
  <c r="DT66" i="6"/>
  <c r="DT43" i="6"/>
  <c r="FC42" i="6"/>
  <c r="DY42" i="6"/>
  <c r="EP42" i="6"/>
  <c r="FF42" i="6"/>
  <c r="FD42" i="6"/>
  <c r="EC42" i="6"/>
  <c r="EA91" i="6"/>
  <c r="FF91" i="6"/>
  <c r="EG91" i="6"/>
  <c r="FK91" i="6"/>
  <c r="ES91" i="6"/>
  <c r="EB91" i="6"/>
  <c r="EY88" i="6"/>
  <c r="ET88" i="6"/>
  <c r="EW88" i="6"/>
  <c r="EE88" i="6"/>
  <c r="EC88" i="6"/>
  <c r="DS8" i="6"/>
  <c r="DS47" i="6"/>
  <c r="FC8" i="6"/>
  <c r="FC47" i="6"/>
  <c r="EL8" i="6"/>
  <c r="EL47" i="6"/>
  <c r="DU8" i="6"/>
  <c r="DU47" i="6"/>
  <c r="EY8" i="6"/>
  <c r="EY47" i="6"/>
  <c r="DZ8" i="6"/>
  <c r="DZ47" i="6"/>
  <c r="EQ97" i="6"/>
  <c r="DS97" i="6"/>
  <c r="EC97" i="6"/>
  <c r="DZ97" i="6"/>
  <c r="DX97" i="6"/>
  <c r="FC97" i="6"/>
  <c r="EO44" i="6"/>
  <c r="EO96" i="6"/>
  <c r="EV44" i="6"/>
  <c r="EV96" i="6"/>
  <c r="EG44" i="6"/>
  <c r="EG96" i="6"/>
  <c r="EE44" i="6"/>
  <c r="EE96" i="6"/>
  <c r="FI44" i="6"/>
  <c r="FI96" i="6"/>
  <c r="EQ44" i="6"/>
  <c r="EQ96" i="6"/>
  <c r="FE40" i="6"/>
  <c r="FK40" i="6"/>
  <c r="FH40" i="6"/>
  <c r="FF40" i="6"/>
  <c r="EC40" i="6"/>
  <c r="DT40" i="6"/>
  <c r="FD50" i="6"/>
  <c r="FD10" i="6"/>
  <c r="EM50" i="6"/>
  <c r="EM10" i="6"/>
  <c r="DV50" i="6"/>
  <c r="DV10" i="6"/>
  <c r="EZ50" i="6"/>
  <c r="EZ10" i="6"/>
  <c r="EI50" i="6"/>
  <c r="EI10" i="6"/>
  <c r="EX103" i="6"/>
  <c r="EX76" i="6"/>
  <c r="EG103" i="6"/>
  <c r="EG76" i="6"/>
  <c r="FK103" i="6"/>
  <c r="FK76" i="6"/>
  <c r="ET103" i="6"/>
  <c r="ET76" i="6"/>
  <c r="EC103" i="6"/>
  <c r="EC76" i="6"/>
  <c r="FG103" i="6"/>
  <c r="FG76" i="6"/>
  <c r="EU84" i="6"/>
  <c r="FH54" i="6"/>
  <c r="EI41" i="6"/>
  <c r="EI70" i="6"/>
  <c r="DV41" i="6"/>
  <c r="DV70" i="6"/>
  <c r="FH41" i="6"/>
  <c r="FH70" i="6"/>
  <c r="EP41" i="6"/>
  <c r="EP70" i="6"/>
  <c r="FL41" i="6"/>
  <c r="FL70" i="6"/>
  <c r="EU41" i="6"/>
  <c r="EU70" i="6"/>
  <c r="FJ14" i="6"/>
  <c r="FJ83" i="6"/>
  <c r="EE14" i="6"/>
  <c r="EE83" i="6"/>
  <c r="EK14" i="6"/>
  <c r="EK83" i="6"/>
  <c r="FF14" i="6"/>
  <c r="FF83" i="6"/>
  <c r="EG14" i="6"/>
  <c r="EG83" i="6"/>
  <c r="DT92" i="6"/>
  <c r="EI92" i="6"/>
  <c r="EW92" i="6"/>
  <c r="EF92" i="6"/>
  <c r="FJ92" i="6"/>
  <c r="ES92" i="6"/>
  <c r="EF64" i="6"/>
  <c r="FK101" i="6"/>
  <c r="FA101" i="6"/>
  <c r="EJ101" i="6"/>
  <c r="FF101" i="6"/>
  <c r="EG101" i="6"/>
  <c r="EV78" i="6"/>
  <c r="EV60" i="6"/>
  <c r="FJ78" i="6"/>
  <c r="FJ60" i="6"/>
  <c r="EF78" i="6"/>
  <c r="EF60" i="6"/>
  <c r="EY78" i="6"/>
  <c r="EY60" i="6"/>
  <c r="DZ78" i="6"/>
  <c r="DZ60" i="6"/>
  <c r="EU78" i="6"/>
  <c r="EU60" i="6"/>
  <c r="DZ87" i="6"/>
  <c r="DY87" i="6"/>
  <c r="DV87" i="6"/>
  <c r="EM87" i="6"/>
  <c r="EV87" i="6"/>
  <c r="EB87" i="6"/>
  <c r="EW74" i="6"/>
  <c r="EO74" i="6"/>
  <c r="EB74" i="6"/>
  <c r="EV74" i="6"/>
  <c r="EE74" i="6"/>
  <c r="FI74" i="6"/>
  <c r="EB6" i="6"/>
  <c r="DT6" i="6"/>
  <c r="FA6" i="6"/>
  <c r="EI6" i="6"/>
  <c r="EW6" i="6"/>
  <c r="EF6" i="6"/>
  <c r="FK53" i="6"/>
  <c r="FK84" i="6"/>
  <c r="EF53" i="6"/>
  <c r="EF84" i="6"/>
  <c r="FB53" i="6"/>
  <c r="FB84" i="6"/>
  <c r="EK53" i="6"/>
  <c r="EA53" i="6"/>
  <c r="EA84" i="6"/>
  <c r="EO53" i="6"/>
  <c r="EO84" i="6"/>
  <c r="FI75" i="6"/>
  <c r="FI7" i="6"/>
  <c r="DT75" i="6"/>
  <c r="DT7" i="6"/>
  <c r="EP75" i="6"/>
  <c r="EP7" i="6"/>
  <c r="FL75" i="6"/>
  <c r="FL7" i="6"/>
  <c r="EU75" i="6"/>
  <c r="EU7" i="6"/>
  <c r="ED75" i="6"/>
  <c r="ED7" i="6"/>
  <c r="EF66" i="6"/>
  <c r="EF43" i="6"/>
  <c r="EP66" i="6"/>
  <c r="EP43" i="6"/>
  <c r="FK66" i="6"/>
  <c r="FK43" i="6"/>
  <c r="ET66" i="6"/>
  <c r="ET43" i="6"/>
  <c r="EC66" i="6"/>
  <c r="EC43" i="6"/>
  <c r="ET42" i="6"/>
  <c r="FJ42" i="6"/>
  <c r="EG42" i="6"/>
  <c r="EW42" i="6"/>
  <c r="EU42" i="6"/>
  <c r="DU42" i="6"/>
  <c r="FB91" i="6"/>
  <c r="EX91" i="6"/>
  <c r="DY91" i="6"/>
  <c r="FC91" i="6"/>
  <c r="EK91" i="6"/>
  <c r="DT91" i="6"/>
  <c r="EI88" i="6"/>
  <c r="EA88" i="6"/>
  <c r="EO88" i="6"/>
  <c r="DW88" i="6"/>
  <c r="DU88" i="6"/>
  <c r="EN8" i="6"/>
  <c r="EN47" i="6"/>
  <c r="EU8" i="6"/>
  <c r="EU47" i="6"/>
  <c r="ED8" i="6"/>
  <c r="ED47" i="6"/>
  <c r="FH8" i="6"/>
  <c r="FH47" i="6"/>
  <c r="EQ8" i="6"/>
  <c r="EQ47" i="6"/>
  <c r="FE8" i="6"/>
  <c r="FE47" i="6"/>
  <c r="EG97" i="6"/>
  <c r="FJ97" i="6"/>
  <c r="FG97" i="6"/>
  <c r="FE97" i="6"/>
  <c r="FH97" i="6"/>
  <c r="EJ44" i="6"/>
  <c r="EJ96" i="6"/>
  <c r="DZ44" i="6"/>
  <c r="DZ96" i="6"/>
  <c r="FD44" i="6"/>
  <c r="FD96" i="6"/>
  <c r="DW44" i="6"/>
  <c r="DW96" i="6"/>
  <c r="FA44" i="6"/>
  <c r="FA96" i="6"/>
  <c r="EI44" i="6"/>
  <c r="EI96" i="6"/>
  <c r="FC40" i="6"/>
  <c r="EZ40" i="6"/>
  <c r="EX40" i="6"/>
  <c r="EU40" i="6"/>
  <c r="FL40" i="6"/>
  <c r="EG50" i="6"/>
  <c r="EG10" i="6"/>
  <c r="EV50" i="6"/>
  <c r="EV10" i="6"/>
  <c r="EE50" i="6"/>
  <c r="EE10" i="6"/>
  <c r="FE50" i="6"/>
  <c r="EF50" i="6"/>
  <c r="FJ50" i="6"/>
  <c r="ES50" i="6"/>
  <c r="EB50" i="6"/>
  <c r="EX50" i="6"/>
  <c r="DZ103" i="6"/>
  <c r="FD103" i="6"/>
  <c r="EM103" i="6"/>
  <c r="DV103" i="6"/>
  <c r="EZ103" i="6"/>
  <c r="EI103" i="6"/>
  <c r="EN84" i="6"/>
  <c r="EQ76" i="6"/>
  <c r="FJ10" i="6"/>
  <c r="FE10" i="6"/>
  <c r="DV76" i="6"/>
  <c r="EF10" i="6"/>
  <c r="ET50" i="6"/>
  <c r="EC50" i="6"/>
  <c r="FG50" i="6"/>
  <c r="EH50" i="6"/>
  <c r="FE103" i="6"/>
  <c r="EN103" i="6"/>
  <c r="DW103" i="6"/>
  <c r="FA103" i="6"/>
  <c r="EJ103" i="6"/>
  <c r="EJ84" i="6"/>
  <c r="EX10" i="6"/>
  <c r="EZ76" i="6"/>
  <c r="EB10" i="6"/>
  <c r="EM76" i="6"/>
  <c r="EH10" i="6"/>
  <c r="EW50" i="6"/>
  <c r="FC50" i="6"/>
  <c r="EL50" i="6"/>
  <c r="DU50" i="6"/>
  <c r="EY50" i="6"/>
  <c r="DZ50" i="6"/>
  <c r="EW103" i="6"/>
  <c r="EF103" i="6"/>
  <c r="FJ103" i="6"/>
  <c r="ES103" i="6"/>
  <c r="EB103" i="6"/>
  <c r="FG84" i="6"/>
  <c r="ET84" i="6"/>
  <c r="EF76" i="6"/>
  <c r="EN76" i="6"/>
  <c r="FG10" i="6"/>
  <c r="FD76" i="6"/>
  <c r="FI84" i="6"/>
  <c r="EC10" i="6"/>
  <c r="DZ10" i="6"/>
  <c r="FI50" i="6"/>
  <c r="ER50" i="6"/>
  <c r="EA50" i="6"/>
  <c r="EP103" i="6"/>
  <c r="DY103" i="6"/>
  <c r="FC103" i="6"/>
  <c r="EL103" i="6"/>
  <c r="DU103" i="6"/>
  <c r="EY103" i="6"/>
  <c r="FE84" i="6"/>
  <c r="EP76" i="6"/>
  <c r="DU10" i="6"/>
  <c r="DU76" i="6"/>
  <c r="ET10" i="6"/>
  <c r="EA10" i="6"/>
  <c r="FA76" i="6"/>
  <c r="EY10" i="6"/>
  <c r="DZ76" i="6"/>
  <c r="EJ76" i="6"/>
  <c r="FK10" i="6"/>
  <c r="DW76" i="6"/>
  <c r="ES10" i="6"/>
  <c r="ES76" i="6"/>
  <c r="EL76" i="6"/>
  <c r="CF80" i="6"/>
  <c r="EA80" i="6" s="1"/>
  <c r="CN80" i="6"/>
  <c r="EI80" i="6" s="1"/>
  <c r="CV80" i="6"/>
  <c r="EQ80" i="6" s="1"/>
  <c r="DD80" i="6"/>
  <c r="EY80" i="6" s="1"/>
  <c r="DL80" i="6"/>
  <c r="FG80" i="6" s="1"/>
  <c r="CC80" i="6"/>
  <c r="DX80" i="6" s="1"/>
  <c r="CK80" i="6"/>
  <c r="EF80" i="6" s="1"/>
  <c r="CS80" i="6"/>
  <c r="EN80" i="6" s="1"/>
  <c r="DA80" i="6"/>
  <c r="EV80" i="6" s="1"/>
  <c r="DI80" i="6"/>
  <c r="FD80" i="6" s="1"/>
  <c r="DQ80" i="6"/>
  <c r="FL80" i="6" s="1"/>
  <c r="CB80" i="6"/>
  <c r="DW80" i="6" s="1"/>
  <c r="CM80" i="6"/>
  <c r="EH80" i="6" s="1"/>
  <c r="CX80" i="6"/>
  <c r="ES80" i="6" s="1"/>
  <c r="DH80" i="6"/>
  <c r="FC80" i="6" s="1"/>
  <c r="CD80" i="6"/>
  <c r="DY80" i="6" s="1"/>
  <c r="CO80" i="6"/>
  <c r="EJ80" i="6" s="1"/>
  <c r="CY80" i="6"/>
  <c r="ET80" i="6" s="1"/>
  <c r="DJ80" i="6"/>
  <c r="FE80" i="6" s="1"/>
  <c r="CE80" i="6"/>
  <c r="DZ80" i="6" s="1"/>
  <c r="CP80" i="6"/>
  <c r="EK80" i="6" s="1"/>
  <c r="CZ80" i="6"/>
  <c r="EU80" i="6" s="1"/>
  <c r="DK80" i="6"/>
  <c r="FF80" i="6" s="1"/>
  <c r="CG80" i="6"/>
  <c r="EB80" i="6" s="1"/>
  <c r="CQ80" i="6"/>
  <c r="EL80" i="6" s="1"/>
  <c r="DB80" i="6"/>
  <c r="EW80" i="6" s="1"/>
  <c r="DM80" i="6"/>
  <c r="FH80" i="6" s="1"/>
  <c r="CH80" i="6"/>
  <c r="EC80" i="6" s="1"/>
  <c r="CR80" i="6"/>
  <c r="EM80" i="6" s="1"/>
  <c r="DC80" i="6"/>
  <c r="EX80" i="6" s="1"/>
  <c r="DN80" i="6"/>
  <c r="FI80" i="6" s="1"/>
  <c r="BY80" i="6"/>
  <c r="DT80" i="6" s="1"/>
  <c r="CI80" i="6"/>
  <c r="ED80" i="6" s="1"/>
  <c r="CT80" i="6"/>
  <c r="EO80" i="6" s="1"/>
  <c r="DE80" i="6"/>
  <c r="EZ80" i="6" s="1"/>
  <c r="DO80" i="6"/>
  <c r="FJ80" i="6" s="1"/>
  <c r="CU80" i="6"/>
  <c r="EP80" i="6" s="1"/>
  <c r="CW80" i="6"/>
  <c r="ER80" i="6" s="1"/>
  <c r="DF80" i="6"/>
  <c r="FA80" i="6" s="1"/>
  <c r="DG80" i="6"/>
  <c r="FB80" i="6" s="1"/>
  <c r="BZ80" i="6"/>
  <c r="DU80" i="6" s="1"/>
  <c r="DP80" i="6"/>
  <c r="FK80" i="6" s="1"/>
  <c r="CA80" i="6"/>
  <c r="DV80" i="6" s="1"/>
  <c r="CJ80" i="6"/>
  <c r="EE80" i="6" s="1"/>
  <c r="BX80" i="6"/>
  <c r="DS80" i="6" s="1"/>
  <c r="CL80" i="6"/>
  <c r="EG80" i="6" s="1"/>
  <c r="DW93" i="6"/>
  <c r="EE93" i="6"/>
  <c r="EM93" i="6"/>
  <c r="EU93" i="6"/>
  <c r="FC93" i="6"/>
  <c r="FK93" i="6"/>
  <c r="DY93" i="6"/>
  <c r="EG93" i="6"/>
  <c r="EO93" i="6"/>
  <c r="EW93" i="6"/>
  <c r="FE93" i="6"/>
  <c r="DZ93" i="6"/>
  <c r="EH93" i="6"/>
  <c r="EP93" i="6"/>
  <c r="EX93" i="6"/>
  <c r="FF93" i="6"/>
  <c r="EA93" i="6"/>
  <c r="EI93" i="6"/>
  <c r="EQ93" i="6"/>
  <c r="EY93" i="6"/>
  <c r="FG93" i="6"/>
  <c r="EB93" i="6"/>
  <c r="ER93" i="6"/>
  <c r="FH93" i="6"/>
  <c r="ED93" i="6"/>
  <c r="ET93" i="6"/>
  <c r="FJ93" i="6"/>
  <c r="DU93" i="6"/>
  <c r="EK93" i="6"/>
  <c r="FA93" i="6"/>
  <c r="DT93" i="6"/>
  <c r="ES93" i="6"/>
  <c r="DV93" i="6"/>
  <c r="EV93" i="6"/>
  <c r="DX93" i="6"/>
  <c r="EZ93" i="6"/>
  <c r="EC93" i="6"/>
  <c r="FB93" i="6"/>
  <c r="EF93" i="6"/>
  <c r="FD93" i="6"/>
  <c r="EJ93" i="6"/>
  <c r="FI93" i="6"/>
  <c r="EL93" i="6"/>
  <c r="EN93" i="6"/>
  <c r="FL93" i="6"/>
  <c r="DS93" i="6"/>
  <c r="AU18" i="5"/>
  <c r="AU16" i="5"/>
  <c r="D16" i="5"/>
  <c r="D18" i="5"/>
  <c r="AK16" i="5"/>
  <c r="AK18" i="5"/>
  <c r="BD18" i="5"/>
  <c r="BD16" i="5"/>
  <c r="S6" i="2"/>
  <c r="Q65" i="2"/>
  <c r="S65" i="2"/>
  <c r="Q32" i="2"/>
  <c r="S32" i="2"/>
  <c r="Q19" i="2"/>
  <c r="S19" i="2"/>
  <c r="Q36" i="2"/>
  <c r="S36" i="2"/>
  <c r="Q2" i="2"/>
  <c r="S2" i="2"/>
  <c r="Q56" i="2"/>
  <c r="S56" i="2"/>
  <c r="ET86" i="6" l="1"/>
  <c r="DT86" i="6"/>
  <c r="EB86" i="6"/>
  <c r="EG86" i="6"/>
  <c r="FG86" i="6"/>
  <c r="EC86" i="6"/>
  <c r="EU86" i="6"/>
  <c r="EL86" i="6"/>
  <c r="EF86" i="6"/>
  <c r="DU86" i="6"/>
  <c r="EK86" i="6"/>
  <c r="FL86" i="6"/>
  <c r="FC86" i="6"/>
  <c r="ED86" i="6"/>
  <c r="DX86" i="6"/>
  <c r="EX86" i="6"/>
  <c r="DW86" i="6"/>
  <c r="DS86" i="6"/>
  <c r="FE86" i="6"/>
  <c r="EJ86" i="6"/>
  <c r="DZ86" i="6"/>
  <c r="EP86" i="6"/>
  <c r="EA86" i="6"/>
  <c r="EN86" i="6"/>
  <c r="ES86" i="6"/>
  <c r="ER86" i="6"/>
  <c r="FH86" i="6"/>
  <c r="EI86" i="6"/>
  <c r="FF86" i="6"/>
  <c r="FA86" i="6"/>
  <c r="FI86" i="6"/>
  <c r="FK86" i="6"/>
  <c r="EW86" i="6"/>
  <c r="EO86" i="6"/>
  <c r="EQ86" i="6"/>
  <c r="EE86" i="6"/>
  <c r="EM86" i="6"/>
  <c r="FJ86" i="6"/>
  <c r="DV86" i="6"/>
  <c r="EH86" i="6"/>
  <c r="FB86" i="6"/>
  <c r="EY86" i="6"/>
  <c r="EV86" i="6"/>
  <c r="FD86" i="6"/>
  <c r="DY86" i="6"/>
  <c r="EZ86" i="6"/>
  <c r="FB95" i="6"/>
  <c r="FL64" i="6"/>
  <c r="FB64" i="6"/>
  <c r="FL95" i="6"/>
  <c r="EC95" i="6"/>
  <c r="EK95" i="6"/>
  <c r="FG95" i="6"/>
  <c r="EH95" i="6"/>
  <c r="FC95" i="6"/>
  <c r="FK64" i="6"/>
  <c r="EA64" i="6"/>
  <c r="EL64" i="6"/>
  <c r="EB64" i="6"/>
  <c r="EB95" i="6"/>
  <c r="EZ95" i="6"/>
  <c r="EU95" i="6"/>
  <c r="EH64" i="6"/>
  <c r="FD64" i="6"/>
  <c r="DW64" i="6"/>
  <c r="DS95" i="6"/>
  <c r="FK95" i="6"/>
  <c r="EN95" i="6"/>
  <c r="DZ95" i="6"/>
  <c r="EL95" i="6"/>
  <c r="DX95" i="6"/>
  <c r="FJ95" i="6"/>
  <c r="EQ95" i="6"/>
  <c r="FE95" i="6"/>
  <c r="EM95" i="6"/>
  <c r="FH64" i="6"/>
  <c r="EQ64" i="6"/>
  <c r="EY64" i="6"/>
  <c r="FG64" i="6"/>
  <c r="GW64" i="6" s="1"/>
  <c r="EE64" i="6"/>
  <c r="DU95" i="6"/>
  <c r="EY95" i="6"/>
  <c r="FI95" i="6"/>
  <c r="EV95" i="6"/>
  <c r="ET95" i="6"/>
  <c r="EI95" i="6"/>
  <c r="EW95" i="6"/>
  <c r="EE95" i="6"/>
  <c r="EP64" i="6"/>
  <c r="EI64" i="6"/>
  <c r="EK64" i="6"/>
  <c r="EV64" i="6"/>
  <c r="FE64" i="6"/>
  <c r="DY64" i="6"/>
  <c r="EM64" i="6"/>
  <c r="GC53" i="6" s="1"/>
  <c r="FA95" i="6"/>
  <c r="DV95" i="6"/>
  <c r="ED95" i="6"/>
  <c r="EA95" i="6"/>
  <c r="EO95" i="6"/>
  <c r="DW95" i="6"/>
  <c r="EU64" i="6"/>
  <c r="ES64" i="6"/>
  <c r="DZ64" i="6"/>
  <c r="ED64" i="6"/>
  <c r="EO64" i="6"/>
  <c r="EZ64" i="6"/>
  <c r="EC64" i="6"/>
  <c r="FS6" i="6" s="1"/>
  <c r="EJ64" i="6"/>
  <c r="EP95" i="6"/>
  <c r="ES95" i="6"/>
  <c r="FF95" i="6"/>
  <c r="EG95" i="6"/>
  <c r="ET64" i="6"/>
  <c r="DS64" i="6"/>
  <c r="DT64" i="6"/>
  <c r="FJ64" i="6"/>
  <c r="DV64" i="6"/>
  <c r="EG64" i="6"/>
  <c r="FI64" i="6"/>
  <c r="EN64" i="6"/>
  <c r="EJ95" i="6"/>
  <c r="FD95" i="6"/>
  <c r="GT95" i="6" s="1"/>
  <c r="FH95" i="6"/>
  <c r="EF95" i="6"/>
  <c r="DT95" i="6"/>
  <c r="ER95" i="6"/>
  <c r="GH95" i="6" s="1"/>
  <c r="EX95" i="6"/>
  <c r="DY95" i="6"/>
  <c r="EX64" i="6"/>
  <c r="FA64" i="6"/>
  <c r="FC64" i="6"/>
  <c r="GS64" i="6" s="1"/>
  <c r="FF64" i="6"/>
  <c r="DX64" i="6"/>
  <c r="ER64" i="6"/>
  <c r="DU64" i="6"/>
  <c r="FO90" i="6" s="1"/>
  <c r="GE64" i="6" l="1"/>
  <c r="GQ64" i="6"/>
  <c r="GV64" i="6"/>
  <c r="GJ64" i="6"/>
  <c r="GP64" i="6"/>
  <c r="GU64" i="6"/>
  <c r="FR28" i="6"/>
  <c r="GK64" i="6"/>
  <c r="FY95" i="6"/>
  <c r="GG75" i="6"/>
  <c r="GI64" i="6"/>
  <c r="GO95" i="6"/>
  <c r="GA95" i="6"/>
  <c r="FR95" i="6"/>
  <c r="FP95" i="6"/>
  <c r="GN64" i="6"/>
  <c r="GL64" i="6"/>
  <c r="FV95" i="6"/>
  <c r="FW95" i="6"/>
  <c r="GD15" i="6"/>
  <c r="GA21" i="6"/>
  <c r="FP16" i="6"/>
  <c r="GX64" i="6"/>
  <c r="GR95" i="6"/>
  <c r="FU39" i="6"/>
  <c r="GI95" i="6"/>
  <c r="GM95" i="6"/>
  <c r="GT23" i="6"/>
  <c r="GM64" i="6"/>
  <c r="FV88" i="6"/>
  <c r="FQ64" i="6"/>
  <c r="FX105" i="6"/>
  <c r="GD62" i="6"/>
  <c r="GN66" i="6"/>
  <c r="GB84" i="6"/>
  <c r="GM15" i="6"/>
  <c r="FU89" i="6"/>
  <c r="GP30" i="6"/>
  <c r="GI98" i="6"/>
  <c r="GM10" i="6"/>
  <c r="GU32" i="6"/>
  <c r="GS89" i="6"/>
  <c r="FR58" i="6"/>
  <c r="GE78" i="6"/>
  <c r="GT51" i="6"/>
  <c r="GT33" i="6"/>
  <c r="GI14" i="6"/>
  <c r="FO91" i="6"/>
  <c r="FS67" i="6"/>
  <c r="FS46" i="6"/>
  <c r="GH13" i="6"/>
  <c r="GH31" i="6"/>
  <c r="FU53" i="6"/>
  <c r="GG101" i="6"/>
  <c r="FZ18" i="6"/>
  <c r="GC95" i="6"/>
  <c r="FQ52" i="6"/>
  <c r="GK98" i="6"/>
  <c r="GU89" i="6"/>
  <c r="GI65" i="6"/>
  <c r="GT30" i="6"/>
  <c r="FS62" i="6"/>
  <c r="GH15" i="6"/>
  <c r="GH10" i="6"/>
  <c r="FS87" i="6"/>
  <c r="GQ97" i="6"/>
  <c r="GT19" i="6"/>
  <c r="GT37" i="6"/>
  <c r="GV21" i="6"/>
  <c r="FO92" i="6"/>
  <c r="FS17" i="6"/>
  <c r="GH68" i="6"/>
  <c r="GH34" i="6"/>
  <c r="GC54" i="6"/>
  <c r="GE8" i="6"/>
  <c r="FU100" i="6"/>
  <c r="FO64" i="6"/>
  <c r="FS64" i="6"/>
  <c r="GM28" i="6"/>
  <c r="GT62" i="6"/>
  <c r="FR18" i="6"/>
  <c r="GT54" i="6"/>
  <c r="GQ74" i="6"/>
  <c r="GT38" i="6"/>
  <c r="GT20" i="6"/>
  <c r="GU73" i="6"/>
  <c r="FS48" i="6"/>
  <c r="FS12" i="6"/>
  <c r="GQ47" i="6"/>
  <c r="GH35" i="6"/>
  <c r="GS79" i="6"/>
  <c r="FU106" i="6"/>
  <c r="GS77" i="6"/>
  <c r="GH64" i="6"/>
  <c r="FP25" i="6"/>
  <c r="GC88" i="6"/>
  <c r="GV31" i="6"/>
  <c r="GW98" i="6"/>
  <c r="FU15" i="6"/>
  <c r="FS65" i="6"/>
  <c r="GV30" i="6"/>
  <c r="FR30" i="6"/>
  <c r="GV15" i="6"/>
  <c r="GP28" i="6"/>
  <c r="FU58" i="6"/>
  <c r="FR83" i="6"/>
  <c r="GT52" i="6"/>
  <c r="GT6" i="6"/>
  <c r="GS105" i="6"/>
  <c r="FS102" i="6"/>
  <c r="FS106" i="6"/>
  <c r="FS41" i="6"/>
  <c r="GH52" i="6"/>
  <c r="GH11" i="6"/>
  <c r="GW82" i="6"/>
  <c r="FU29" i="6"/>
  <c r="FU4" i="6"/>
  <c r="GU92" i="6"/>
  <c r="FU95" i="6"/>
  <c r="FU81" i="6"/>
  <c r="FY18" i="6"/>
  <c r="FZ73" i="6"/>
  <c r="FW78" i="6"/>
  <c r="GT21" i="6"/>
  <c r="GE32" i="6"/>
  <c r="GT98" i="6"/>
  <c r="GV62" i="6"/>
  <c r="GQ21" i="6"/>
  <c r="GE98" i="6"/>
  <c r="GU82" i="6"/>
  <c r="GH54" i="6"/>
  <c r="GT13" i="6"/>
  <c r="GT107" i="6"/>
  <c r="GT8" i="6"/>
  <c r="GQ70" i="6"/>
  <c r="FS29" i="6"/>
  <c r="FS90" i="6"/>
  <c r="GH63" i="6"/>
  <c r="GH56" i="6"/>
  <c r="GW58" i="6"/>
  <c r="FU13" i="6"/>
  <c r="FU22" i="6"/>
  <c r="GI59" i="6"/>
  <c r="GL51" i="6"/>
  <c r="GX38" i="6"/>
  <c r="GU41" i="6"/>
  <c r="GA16" i="6"/>
  <c r="FR89" i="6"/>
  <c r="FR76" i="6"/>
  <c r="GM89" i="6"/>
  <c r="GC98" i="6"/>
  <c r="FO65" i="6"/>
  <c r="GV28" i="6"/>
  <c r="GT49" i="6"/>
  <c r="GT90" i="6"/>
  <c r="GT70" i="6"/>
  <c r="FS31" i="6"/>
  <c r="GH99" i="6"/>
  <c r="GH45" i="6"/>
  <c r="GS83" i="6"/>
  <c r="GE54" i="6"/>
  <c r="FU85" i="6"/>
  <c r="FU51" i="6"/>
  <c r="GI26" i="6"/>
  <c r="GE45" i="6"/>
  <c r="FR64" i="6"/>
  <c r="GO91" i="6"/>
  <c r="GE13" i="6"/>
  <c r="GH103" i="6"/>
  <c r="FO69" i="6"/>
  <c r="FN73" i="6"/>
  <c r="GP89" i="6"/>
  <c r="FU32" i="6"/>
  <c r="FR98" i="6"/>
  <c r="GV65" i="6"/>
  <c r="GU28" i="6"/>
  <c r="GI54" i="6"/>
  <c r="GT71" i="6"/>
  <c r="GT17" i="6"/>
  <c r="FS34" i="6"/>
  <c r="FS69" i="6"/>
  <c r="GH77" i="6"/>
  <c r="GH22" i="6"/>
  <c r="FO7" i="6"/>
  <c r="GQ54" i="6"/>
  <c r="FU49" i="6"/>
  <c r="FU56" i="6"/>
  <c r="GI74" i="6"/>
  <c r="GG64" i="6"/>
  <c r="GR89" i="6"/>
  <c r="GI106" i="6"/>
  <c r="FV83" i="6"/>
  <c r="GJ21" i="6"/>
  <c r="FV32" i="6"/>
  <c r="GM30" i="6"/>
  <c r="GS18" i="6"/>
  <c r="GU76" i="6"/>
  <c r="GE15" i="6"/>
  <c r="FV105" i="6"/>
  <c r="GH97" i="6"/>
  <c r="GT61" i="6"/>
  <c r="FP41" i="6"/>
  <c r="GV87" i="6"/>
  <c r="FS25" i="6"/>
  <c r="FS107" i="6"/>
  <c r="GH27" i="6"/>
  <c r="GH107" i="6"/>
  <c r="GW44" i="6"/>
  <c r="GV88" i="6"/>
  <c r="GE41" i="6"/>
  <c r="GJ89" i="6"/>
  <c r="GJ78" i="6"/>
  <c r="GR31" i="6"/>
  <c r="GJ106" i="6"/>
  <c r="FZ50" i="6"/>
  <c r="GO63" i="6"/>
  <c r="GO2" i="6"/>
  <c r="FZ105" i="6"/>
  <c r="GX100" i="6"/>
  <c r="FT70" i="6"/>
  <c r="GN2" i="6"/>
  <c r="GN17" i="6"/>
  <c r="FQ106" i="6"/>
  <c r="GX82" i="6"/>
  <c r="FT65" i="6"/>
  <c r="GF28" i="6"/>
  <c r="GF89" i="6"/>
  <c r="FP98" i="6"/>
  <c r="GN84" i="6"/>
  <c r="GR37" i="6"/>
  <c r="FT77" i="6"/>
  <c r="FT100" i="6"/>
  <c r="FZ79" i="6"/>
  <c r="GJ12" i="6"/>
  <c r="FV47" i="6"/>
  <c r="GO71" i="6"/>
  <c r="GX68" i="6"/>
  <c r="GX6" i="6"/>
  <c r="GN71" i="6"/>
  <c r="GN31" i="6"/>
  <c r="GK92" i="6"/>
  <c r="GS13" i="6"/>
  <c r="GO92" i="6"/>
  <c r="GL57" i="6"/>
  <c r="GN54" i="6"/>
  <c r="FQ108" i="6"/>
  <c r="GB46" i="6"/>
  <c r="FX74" i="6"/>
  <c r="FY43" i="6"/>
  <c r="FV54" i="6"/>
  <c r="GE23" i="6"/>
  <c r="GA9" i="6"/>
  <c r="FX85" i="6"/>
  <c r="GK95" i="6"/>
  <c r="FY30" i="6"/>
  <c r="GN28" i="6"/>
  <c r="FY65" i="6"/>
  <c r="FQ28" i="6"/>
  <c r="FQ8" i="6"/>
  <c r="GR56" i="6"/>
  <c r="FT46" i="6"/>
  <c r="GJ61" i="6"/>
  <c r="GJ37" i="6"/>
  <c r="GX4" i="6"/>
  <c r="FN53" i="6"/>
  <c r="FT103" i="6"/>
  <c r="GF100" i="6"/>
  <c r="GL8" i="6"/>
  <c r="FY89" i="6"/>
  <c r="GF98" i="6"/>
  <c r="FX15" i="6"/>
  <c r="GL21" i="6"/>
  <c r="FV30" i="6"/>
  <c r="GR25" i="6"/>
  <c r="GF8" i="6"/>
  <c r="GJ19" i="6"/>
  <c r="GK103" i="6"/>
  <c r="GO49" i="6"/>
  <c r="GX2" i="6"/>
  <c r="FP67" i="6"/>
  <c r="FY64" i="6"/>
  <c r="GJ95" i="6"/>
  <c r="FO95" i="6"/>
  <c r="GP95" i="6"/>
  <c r="GS95" i="6"/>
  <c r="FS95" i="6"/>
  <c r="GP86" i="6"/>
  <c r="GP40" i="6"/>
  <c r="GP50" i="6"/>
  <c r="GP76" i="6"/>
  <c r="GP60" i="6"/>
  <c r="GP93" i="6"/>
  <c r="GP96" i="6"/>
  <c r="GP80" i="6"/>
  <c r="GP88" i="6"/>
  <c r="GP103" i="6"/>
  <c r="GP78" i="6"/>
  <c r="GP14" i="6"/>
  <c r="GP24" i="6"/>
  <c r="GP31" i="6"/>
  <c r="GP23" i="6"/>
  <c r="GP104" i="6"/>
  <c r="GP11" i="6"/>
  <c r="GP77" i="6"/>
  <c r="GP61" i="6"/>
  <c r="GP54" i="6"/>
  <c r="GP79" i="6"/>
  <c r="GP4" i="6"/>
  <c r="GP5" i="6"/>
  <c r="GP67" i="6"/>
  <c r="GP3" i="6"/>
  <c r="GP16" i="6"/>
  <c r="GP59" i="6"/>
  <c r="GP29" i="6"/>
  <c r="GP102" i="6"/>
  <c r="GP44" i="6"/>
  <c r="GP69" i="6"/>
  <c r="GP20" i="6"/>
  <c r="GP107" i="6"/>
  <c r="GP56" i="6"/>
  <c r="GP51" i="6"/>
  <c r="GP63" i="6"/>
  <c r="GP26" i="6"/>
  <c r="GP43" i="6"/>
  <c r="GP74" i="6"/>
  <c r="GP22" i="6"/>
  <c r="GP37" i="6"/>
  <c r="GP12" i="6"/>
  <c r="GP35" i="6"/>
  <c r="GP39" i="6"/>
  <c r="GP27" i="6"/>
  <c r="GP49" i="6"/>
  <c r="GP97" i="6"/>
  <c r="GP6" i="6"/>
  <c r="GP45" i="6"/>
  <c r="GP106" i="6"/>
  <c r="GP108" i="6"/>
  <c r="GP46" i="6"/>
  <c r="GP71" i="6"/>
  <c r="GP48" i="6"/>
  <c r="GP33" i="6"/>
  <c r="GP34" i="6"/>
  <c r="GP38" i="6"/>
  <c r="GP57" i="6"/>
  <c r="GP25" i="6"/>
  <c r="GP99" i="6"/>
  <c r="GP91" i="6"/>
  <c r="GP81" i="6"/>
  <c r="GP36" i="6"/>
  <c r="GP87" i="6"/>
  <c r="GP66" i="6"/>
  <c r="GP100" i="6"/>
  <c r="GP68" i="6"/>
  <c r="GP92" i="6"/>
  <c r="GP19" i="6"/>
  <c r="GP55" i="6"/>
  <c r="GP47" i="6"/>
  <c r="GP7" i="6"/>
  <c r="GP52" i="6"/>
  <c r="GP85" i="6"/>
  <c r="GP8" i="6"/>
  <c r="GP10" i="6"/>
  <c r="GP83" i="6"/>
  <c r="GP2" i="6"/>
  <c r="GP72" i="6"/>
  <c r="GP58" i="6"/>
  <c r="GP90" i="6"/>
  <c r="GP70" i="6"/>
  <c r="GP73" i="6"/>
  <c r="GP105" i="6"/>
  <c r="GP9" i="6"/>
  <c r="GP94" i="6"/>
  <c r="GP41" i="6"/>
  <c r="GP101" i="6"/>
  <c r="GQ86" i="6"/>
  <c r="GQ6" i="6"/>
  <c r="GQ5" i="6"/>
  <c r="GQ12" i="6"/>
  <c r="GQ16" i="6"/>
  <c r="GQ2" i="6"/>
  <c r="GQ67" i="6"/>
  <c r="GQ27" i="6"/>
  <c r="GQ13" i="6"/>
  <c r="GQ80" i="6"/>
  <c r="GQ96" i="6"/>
  <c r="GQ106" i="6"/>
  <c r="GQ108" i="6"/>
  <c r="GQ57" i="6"/>
  <c r="GQ94" i="6"/>
  <c r="GQ52" i="6"/>
  <c r="GQ107" i="6"/>
  <c r="GQ55" i="6"/>
  <c r="GQ61" i="6"/>
  <c r="GQ33" i="6"/>
  <c r="GQ19" i="6"/>
  <c r="GQ45" i="6"/>
  <c r="GQ104" i="6"/>
  <c r="GQ29" i="6"/>
  <c r="GQ72" i="6"/>
  <c r="GQ85" i="6"/>
  <c r="GQ78" i="6"/>
  <c r="GQ101" i="6"/>
  <c r="GQ76" i="6"/>
  <c r="GQ46" i="6"/>
  <c r="GQ17" i="6"/>
  <c r="GQ90" i="6"/>
  <c r="GQ81" i="6"/>
  <c r="GQ11" i="6"/>
  <c r="GQ68" i="6"/>
  <c r="GQ71" i="6"/>
  <c r="GQ36" i="6"/>
  <c r="GQ103" i="6"/>
  <c r="GQ60" i="6"/>
  <c r="GQ20" i="6"/>
  <c r="GQ25" i="6"/>
  <c r="GQ31" i="6"/>
  <c r="GQ38" i="6"/>
  <c r="GQ39" i="6"/>
  <c r="GQ26" i="6"/>
  <c r="GQ63" i="6"/>
  <c r="GQ77" i="6"/>
  <c r="GQ92" i="6"/>
  <c r="GQ24" i="6"/>
  <c r="GQ56" i="6"/>
  <c r="GQ23" i="6"/>
  <c r="GQ3" i="6"/>
  <c r="GQ49" i="6"/>
  <c r="GQ99" i="6"/>
  <c r="GQ37" i="6"/>
  <c r="GQ22" i="6"/>
  <c r="GQ34" i="6"/>
  <c r="GQ82" i="6"/>
  <c r="GQ43" i="6"/>
  <c r="GQ69" i="6"/>
  <c r="GQ48" i="6"/>
  <c r="GQ40" i="6"/>
  <c r="GQ4" i="6"/>
  <c r="GQ102" i="6"/>
  <c r="GQ44" i="6"/>
  <c r="GQ9" i="6"/>
  <c r="GQ59" i="6"/>
  <c r="GQ51" i="6"/>
  <c r="GQ93" i="6"/>
  <c r="GQ50" i="6"/>
  <c r="GQ100" i="6"/>
  <c r="GQ83" i="6"/>
  <c r="GQ87" i="6"/>
  <c r="GQ84" i="6"/>
  <c r="GQ14" i="6"/>
  <c r="GQ91" i="6"/>
  <c r="GQ35" i="6"/>
  <c r="GQ88" i="6"/>
  <c r="GF86" i="6"/>
  <c r="GF70" i="6"/>
  <c r="GF78" i="6"/>
  <c r="GF75" i="6"/>
  <c r="GF83" i="6"/>
  <c r="GF103" i="6"/>
  <c r="GF79" i="6"/>
  <c r="GF7" i="6"/>
  <c r="GF73" i="6"/>
  <c r="GF41" i="6"/>
  <c r="GF42" i="6"/>
  <c r="GF80" i="6"/>
  <c r="GF87" i="6"/>
  <c r="GF84" i="6"/>
  <c r="GF66" i="6"/>
  <c r="GF76" i="6"/>
  <c r="GF9" i="6"/>
  <c r="GF107" i="6"/>
  <c r="GF34" i="6"/>
  <c r="GF35" i="6"/>
  <c r="GF94" i="6"/>
  <c r="GF71" i="6"/>
  <c r="GF68" i="6"/>
  <c r="GF14" i="6"/>
  <c r="GF20" i="6"/>
  <c r="GF37" i="6"/>
  <c r="GF56" i="6"/>
  <c r="GF45" i="6"/>
  <c r="GF90" i="6"/>
  <c r="GF49" i="6"/>
  <c r="GF36" i="6"/>
  <c r="GF88" i="6"/>
  <c r="GF54" i="6"/>
  <c r="GF6" i="6"/>
  <c r="GF31" i="6"/>
  <c r="GF19" i="6"/>
  <c r="GF39" i="6"/>
  <c r="GF52" i="6"/>
  <c r="GF67" i="6"/>
  <c r="GF48" i="6"/>
  <c r="GF13" i="6"/>
  <c r="GF101" i="6"/>
  <c r="GF44" i="6"/>
  <c r="GF43" i="6"/>
  <c r="GF93" i="6"/>
  <c r="GF23" i="6"/>
  <c r="GF108" i="6"/>
  <c r="GF22" i="6"/>
  <c r="GF5" i="6"/>
  <c r="GF2" i="6"/>
  <c r="GF27" i="6"/>
  <c r="GF99" i="6"/>
  <c r="GF53" i="6"/>
  <c r="GF96" i="6"/>
  <c r="GF104" i="6"/>
  <c r="GF57" i="6"/>
  <c r="GF38" i="6"/>
  <c r="GF16" i="6"/>
  <c r="GF102" i="6"/>
  <c r="GF77" i="6"/>
  <c r="GF59" i="6"/>
  <c r="GF74" i="6"/>
  <c r="GF106" i="6"/>
  <c r="GF81" i="6"/>
  <c r="GF11" i="6"/>
  <c r="GF12" i="6"/>
  <c r="GF85" i="6"/>
  <c r="GF61" i="6"/>
  <c r="GF29" i="6"/>
  <c r="GF91" i="6"/>
  <c r="GF58" i="6"/>
  <c r="GF46" i="6"/>
  <c r="GF3" i="6"/>
  <c r="GF33" i="6"/>
  <c r="GF69" i="6"/>
  <c r="GF51" i="6"/>
  <c r="GF55" i="6"/>
  <c r="GF26" i="6"/>
  <c r="FT86" i="6"/>
  <c r="FT7" i="6"/>
  <c r="FT8" i="6"/>
  <c r="FT47" i="6"/>
  <c r="FT50" i="6"/>
  <c r="FT40" i="6"/>
  <c r="FT10" i="6"/>
  <c r="FT93" i="6"/>
  <c r="FT44" i="6"/>
  <c r="FT87" i="6"/>
  <c r="FT75" i="6"/>
  <c r="FT74" i="6"/>
  <c r="FT43" i="6"/>
  <c r="FT18" i="6"/>
  <c r="FT80" i="6"/>
  <c r="FT66" i="6"/>
  <c r="FT79" i="6"/>
  <c r="FT73" i="6"/>
  <c r="FT105" i="6"/>
  <c r="FT58" i="6"/>
  <c r="FT88" i="6"/>
  <c r="FT76" i="6"/>
  <c r="FT92" i="6"/>
  <c r="FS86" i="6"/>
  <c r="FS93" i="6"/>
  <c r="FS74" i="6"/>
  <c r="FS10" i="6"/>
  <c r="FS75" i="6"/>
  <c r="FS96" i="6"/>
  <c r="FS40" i="6"/>
  <c r="FS50" i="6"/>
  <c r="FS97" i="6"/>
  <c r="FS88" i="6"/>
  <c r="FS103" i="6"/>
  <c r="FS43" i="6"/>
  <c r="FS44" i="6"/>
  <c r="FS60" i="6"/>
  <c r="FS80" i="6"/>
  <c r="FS91" i="6"/>
  <c r="FS66" i="6"/>
  <c r="FS42" i="6"/>
  <c r="FS82" i="6"/>
  <c r="FS30" i="6"/>
  <c r="FS58" i="6"/>
  <c r="FS101" i="6"/>
  <c r="FS28" i="6"/>
  <c r="FS84" i="6"/>
  <c r="FS8" i="6"/>
  <c r="FS53" i="6"/>
  <c r="FS54" i="6"/>
  <c r="FS76" i="6"/>
  <c r="FS92" i="6"/>
  <c r="FS47" i="6"/>
  <c r="GB65" i="6"/>
  <c r="GL65" i="6"/>
  <c r="FQ21" i="6"/>
  <c r="GN21" i="6"/>
  <c r="GW65" i="6"/>
  <c r="GL32" i="6"/>
  <c r="FO32" i="6"/>
  <c r="GW32" i="6"/>
  <c r="FW32" i="6"/>
  <c r="FP32" i="6"/>
  <c r="GU98" i="6"/>
  <c r="GA98" i="6"/>
  <c r="FS98" i="6"/>
  <c r="FO98" i="6"/>
  <c r="FX98" i="6"/>
  <c r="FX62" i="6"/>
  <c r="GD18" i="6"/>
  <c r="FV18" i="6"/>
  <c r="GR18" i="6"/>
  <c r="GJ18" i="6"/>
  <c r="FZ62" i="6"/>
  <c r="GN62" i="6"/>
  <c r="GA65" i="6"/>
  <c r="GE65" i="6"/>
  <c r="GP65" i="6"/>
  <c r="FV65" i="6"/>
  <c r="FW65" i="6"/>
  <c r="GH65" i="6"/>
  <c r="FW28" i="6"/>
  <c r="GR28" i="6"/>
  <c r="GH28" i="6"/>
  <c r="FZ28" i="6"/>
  <c r="FP28" i="6"/>
  <c r="GB28" i="6"/>
  <c r="GQ62" i="6"/>
  <c r="GX62" i="6"/>
  <c r="FY62" i="6"/>
  <c r="FQ62" i="6"/>
  <c r="GX98" i="6"/>
  <c r="GD73" i="6"/>
  <c r="GI79" i="6"/>
  <c r="GN73" i="6"/>
  <c r="FY82" i="6"/>
  <c r="GQ41" i="6"/>
  <c r="GX84" i="6"/>
  <c r="GM8" i="6"/>
  <c r="FN83" i="6"/>
  <c r="GR44" i="6"/>
  <c r="GR13" i="6"/>
  <c r="GR85" i="6"/>
  <c r="GR108" i="6"/>
  <c r="GR17" i="6"/>
  <c r="GR100" i="6"/>
  <c r="GR33" i="6"/>
  <c r="GR20" i="6"/>
  <c r="FY40" i="6"/>
  <c r="GL53" i="6"/>
  <c r="FP47" i="6"/>
  <c r="GT60" i="6"/>
  <c r="GT99" i="6"/>
  <c r="GT27" i="6"/>
  <c r="GT100" i="6"/>
  <c r="GT104" i="6"/>
  <c r="GT4" i="6"/>
  <c r="GT106" i="6"/>
  <c r="GT45" i="6"/>
  <c r="FO75" i="6"/>
  <c r="GX96" i="6"/>
  <c r="GF60" i="6"/>
  <c r="FT72" i="6"/>
  <c r="FT99" i="6"/>
  <c r="FT12" i="6"/>
  <c r="FT38" i="6"/>
  <c r="FT57" i="6"/>
  <c r="FT19" i="6"/>
  <c r="FT106" i="6"/>
  <c r="FZ75" i="6"/>
  <c r="FR44" i="6"/>
  <c r="FZ92" i="6"/>
  <c r="FX28" i="6"/>
  <c r="FU54" i="6"/>
  <c r="GU58" i="6"/>
  <c r="GN58" i="6"/>
  <c r="GQ105" i="6"/>
  <c r="FS83" i="6"/>
  <c r="GJ85" i="6"/>
  <c r="GJ48" i="6"/>
  <c r="GJ9" i="6"/>
  <c r="GJ38" i="6"/>
  <c r="GJ52" i="6"/>
  <c r="GJ46" i="6"/>
  <c r="GJ20" i="6"/>
  <c r="GN88" i="6"/>
  <c r="FT41" i="6"/>
  <c r="GC84" i="6"/>
  <c r="FQ47" i="6"/>
  <c r="GJ60" i="6"/>
  <c r="FS85" i="6"/>
  <c r="FS36" i="6"/>
  <c r="FS39" i="6"/>
  <c r="FS37" i="6"/>
  <c r="FS4" i="6"/>
  <c r="FS35" i="6"/>
  <c r="FS57" i="6"/>
  <c r="FT84" i="6"/>
  <c r="FT97" i="6"/>
  <c r="GO14" i="6"/>
  <c r="GH55" i="6"/>
  <c r="GH26" i="6"/>
  <c r="GH108" i="6"/>
  <c r="GH39" i="6"/>
  <c r="GH94" i="6"/>
  <c r="GH12" i="6"/>
  <c r="GH33" i="6"/>
  <c r="GH81" i="6"/>
  <c r="GT88" i="6"/>
  <c r="GD83" i="6"/>
  <c r="GE43" i="6"/>
  <c r="FW54" i="6"/>
  <c r="GO55" i="6"/>
  <c r="GO59" i="6"/>
  <c r="GO100" i="6"/>
  <c r="GO45" i="6"/>
  <c r="GO17" i="6"/>
  <c r="GO24" i="6"/>
  <c r="GO23" i="6"/>
  <c r="GF62" i="6"/>
  <c r="FV79" i="6"/>
  <c r="GM73" i="6"/>
  <c r="FX73" i="6"/>
  <c r="GI82" i="6"/>
  <c r="FT60" i="6"/>
  <c r="GX55" i="6"/>
  <c r="GX77" i="6"/>
  <c r="GX20" i="6"/>
  <c r="GX104" i="6"/>
  <c r="GX23" i="6"/>
  <c r="GX17" i="6"/>
  <c r="GX46" i="6"/>
  <c r="GP84" i="6"/>
  <c r="FT83" i="6"/>
  <c r="GL7" i="6"/>
  <c r="GA44" i="6"/>
  <c r="GU74" i="6"/>
  <c r="GN68" i="6"/>
  <c r="GN85" i="6"/>
  <c r="GN94" i="6"/>
  <c r="GN52" i="6"/>
  <c r="GN56" i="6"/>
  <c r="GN107" i="6"/>
  <c r="GN38" i="6"/>
  <c r="FU48" i="6"/>
  <c r="FU27" i="6"/>
  <c r="FU5" i="6"/>
  <c r="FU25" i="6"/>
  <c r="FU45" i="6"/>
  <c r="FU107" i="6"/>
  <c r="GH75" i="6"/>
  <c r="FX58" i="6"/>
  <c r="GI52" i="6"/>
  <c r="FU47" i="6"/>
  <c r="FO2" i="6"/>
  <c r="GL27" i="6"/>
  <c r="FQ55" i="6"/>
  <c r="GB43" i="6"/>
  <c r="GB33" i="6"/>
  <c r="GF72" i="6"/>
  <c r="GO40" i="6"/>
  <c r="FV58" i="6"/>
  <c r="GE35" i="6"/>
  <c r="GA39" i="6"/>
  <c r="GO96" i="6"/>
  <c r="GK89" i="6"/>
  <c r="GJ32" i="6"/>
  <c r="FT28" i="6"/>
  <c r="GR36" i="6"/>
  <c r="FT2" i="6"/>
  <c r="GJ57" i="6"/>
  <c r="FX83" i="6"/>
  <c r="GO9" i="6"/>
  <c r="GJ54" i="6"/>
  <c r="GX52" i="6"/>
  <c r="GN49" i="6"/>
  <c r="FW98" i="6"/>
  <c r="GR102" i="6"/>
  <c r="GR16" i="6"/>
  <c r="FT55" i="6"/>
  <c r="GJ99" i="6"/>
  <c r="GJ33" i="6"/>
  <c r="FV41" i="6"/>
  <c r="FT91" i="6"/>
  <c r="GO69" i="6"/>
  <c r="GJ7" i="6"/>
  <c r="GX63" i="6"/>
  <c r="GL70" i="6"/>
  <c r="GN81" i="6"/>
  <c r="GN95" i="6"/>
  <c r="GX95" i="6"/>
  <c r="FW64" i="6"/>
  <c r="GV95" i="6"/>
  <c r="GE95" i="6"/>
  <c r="GQ95" i="6"/>
  <c r="GF64" i="6"/>
  <c r="GU95" i="6"/>
  <c r="GB95" i="6"/>
  <c r="FP86" i="6"/>
  <c r="FP7" i="6"/>
  <c r="FP66" i="6"/>
  <c r="FP80" i="6"/>
  <c r="FP103" i="6"/>
  <c r="FP43" i="6"/>
  <c r="FP91" i="6"/>
  <c r="FP75" i="6"/>
  <c r="FP87" i="6"/>
  <c r="FP73" i="6"/>
  <c r="FP92" i="6"/>
  <c r="FP96" i="6"/>
  <c r="FP70" i="6"/>
  <c r="FP93" i="6"/>
  <c r="FP78" i="6"/>
  <c r="FP88" i="6"/>
  <c r="FP60" i="6"/>
  <c r="FP82" i="6"/>
  <c r="FP8" i="6"/>
  <c r="FP42" i="6"/>
  <c r="FP12" i="6"/>
  <c r="FP81" i="6"/>
  <c r="FP52" i="6"/>
  <c r="FP39" i="6"/>
  <c r="FP94" i="6"/>
  <c r="FP68" i="6"/>
  <c r="FP36" i="6"/>
  <c r="FP35" i="6"/>
  <c r="FP31" i="6"/>
  <c r="FP106" i="6"/>
  <c r="FP22" i="6"/>
  <c r="FP17" i="6"/>
  <c r="FP29" i="6"/>
  <c r="FP85" i="6"/>
  <c r="FP54" i="6"/>
  <c r="FP62" i="6"/>
  <c r="FP4" i="6"/>
  <c r="FP3" i="6"/>
  <c r="FP46" i="6"/>
  <c r="FP104" i="6"/>
  <c r="FP37" i="6"/>
  <c r="FP27" i="6"/>
  <c r="FP49" i="6"/>
  <c r="FP72" i="6"/>
  <c r="FP83" i="6"/>
  <c r="FP40" i="6"/>
  <c r="FP57" i="6"/>
  <c r="FP100" i="6"/>
  <c r="FP69" i="6"/>
  <c r="FP90" i="6"/>
  <c r="FP77" i="6"/>
  <c r="FP13" i="6"/>
  <c r="FP61" i="6"/>
  <c r="FP14" i="6"/>
  <c r="FP5" i="6"/>
  <c r="FP108" i="6"/>
  <c r="FP38" i="6"/>
  <c r="FP23" i="6"/>
  <c r="FP107" i="6"/>
  <c r="FP59" i="6"/>
  <c r="FP55" i="6"/>
  <c r="FP9" i="6"/>
  <c r="FP19" i="6"/>
  <c r="FP24" i="6"/>
  <c r="FP56" i="6"/>
  <c r="FP33" i="6"/>
  <c r="FP102" i="6"/>
  <c r="FP26" i="6"/>
  <c r="FP44" i="6"/>
  <c r="FP97" i="6"/>
  <c r="FP20" i="6"/>
  <c r="FP34" i="6"/>
  <c r="FP2" i="6"/>
  <c r="FP11" i="6"/>
  <c r="FP48" i="6"/>
  <c r="FP63" i="6"/>
  <c r="GC86" i="6"/>
  <c r="GC31" i="6"/>
  <c r="GC16" i="6"/>
  <c r="GC90" i="6"/>
  <c r="GC38" i="6"/>
  <c r="GC77" i="6"/>
  <c r="GC29" i="6"/>
  <c r="GC100" i="6"/>
  <c r="GC5" i="6"/>
  <c r="GC106" i="6"/>
  <c r="GC12" i="6"/>
  <c r="GC102" i="6"/>
  <c r="GC63" i="6"/>
  <c r="GC10" i="6"/>
  <c r="GC50" i="6"/>
  <c r="GC76" i="6"/>
  <c r="GC104" i="6"/>
  <c r="GC45" i="6"/>
  <c r="GC51" i="6"/>
  <c r="GC52" i="6"/>
  <c r="GC107" i="6"/>
  <c r="GC68" i="6"/>
  <c r="GC72" i="6"/>
  <c r="GC6" i="6"/>
  <c r="GC57" i="6"/>
  <c r="GC67" i="6"/>
  <c r="GC94" i="6"/>
  <c r="GC9" i="6"/>
  <c r="GC13" i="6"/>
  <c r="GC27" i="6"/>
  <c r="GC44" i="6"/>
  <c r="GC87" i="6"/>
  <c r="GC108" i="6"/>
  <c r="GC81" i="6"/>
  <c r="GC33" i="6"/>
  <c r="GC46" i="6"/>
  <c r="GC34" i="6"/>
  <c r="GC39" i="6"/>
  <c r="GC71" i="6"/>
  <c r="GC99" i="6"/>
  <c r="GC96" i="6"/>
  <c r="GC24" i="6"/>
  <c r="GC35" i="6"/>
  <c r="GC25" i="6"/>
  <c r="GC3" i="6"/>
  <c r="GC2" i="6"/>
  <c r="GC36" i="6"/>
  <c r="GC26" i="6"/>
  <c r="GC61" i="6"/>
  <c r="GC93" i="6"/>
  <c r="GC37" i="6"/>
  <c r="GC97" i="6"/>
  <c r="GC4" i="6"/>
  <c r="GC55" i="6"/>
  <c r="GC56" i="6"/>
  <c r="GC48" i="6"/>
  <c r="GC82" i="6"/>
  <c r="GC22" i="6"/>
  <c r="GC49" i="6"/>
  <c r="GC40" i="6"/>
  <c r="GC19" i="6"/>
  <c r="GC17" i="6"/>
  <c r="GC69" i="6"/>
  <c r="GC20" i="6"/>
  <c r="GC92" i="6"/>
  <c r="GC23" i="6"/>
  <c r="GC59" i="6"/>
  <c r="GC80" i="6"/>
  <c r="GC74" i="6"/>
  <c r="GC85" i="6"/>
  <c r="GC58" i="6"/>
  <c r="GC18" i="6"/>
  <c r="GC60" i="6"/>
  <c r="GC73" i="6"/>
  <c r="GC28" i="6"/>
  <c r="GC78" i="6"/>
  <c r="GC83" i="6"/>
  <c r="GC105" i="6"/>
  <c r="GC103" i="6"/>
  <c r="GC14" i="6"/>
  <c r="GV86" i="6"/>
  <c r="GV40" i="6"/>
  <c r="GV96" i="6"/>
  <c r="GV80" i="6"/>
  <c r="GV83" i="6"/>
  <c r="GV14" i="6"/>
  <c r="GV42" i="6"/>
  <c r="GV93" i="6"/>
  <c r="GV101" i="6"/>
  <c r="GV9" i="6"/>
  <c r="GV67" i="6"/>
  <c r="GV16" i="6"/>
  <c r="GV56" i="6"/>
  <c r="GV2" i="6"/>
  <c r="GV48" i="6"/>
  <c r="GV102" i="6"/>
  <c r="GV37" i="6"/>
  <c r="GV19" i="6"/>
  <c r="GV104" i="6"/>
  <c r="GV27" i="6"/>
  <c r="GV72" i="6"/>
  <c r="GV58" i="6"/>
  <c r="GV33" i="6"/>
  <c r="GV57" i="6"/>
  <c r="GV45" i="6"/>
  <c r="GV107" i="6"/>
  <c r="GV22" i="6"/>
  <c r="GV55" i="6"/>
  <c r="GV36" i="6"/>
  <c r="GV63" i="6"/>
  <c r="GV91" i="6"/>
  <c r="GV23" i="6"/>
  <c r="GV106" i="6"/>
  <c r="GV52" i="6"/>
  <c r="GV20" i="6"/>
  <c r="GV108" i="6"/>
  <c r="GV29" i="6"/>
  <c r="GV99" i="6"/>
  <c r="GV59" i="6"/>
  <c r="GV44" i="6"/>
  <c r="GV43" i="6"/>
  <c r="GV90" i="6"/>
  <c r="GV4" i="6"/>
  <c r="GV81" i="6"/>
  <c r="GV51" i="6"/>
  <c r="GV100" i="6"/>
  <c r="GV68" i="6"/>
  <c r="GV71" i="6"/>
  <c r="GV84" i="6"/>
  <c r="GV25" i="6"/>
  <c r="GV34" i="6"/>
  <c r="GV39" i="6"/>
  <c r="GV17" i="6"/>
  <c r="GV94" i="6"/>
  <c r="GV61" i="6"/>
  <c r="GV26" i="6"/>
  <c r="GV53" i="6"/>
  <c r="GV46" i="6"/>
  <c r="GV11" i="6"/>
  <c r="GV38" i="6"/>
  <c r="GV69" i="6"/>
  <c r="GV3" i="6"/>
  <c r="GV77" i="6"/>
  <c r="GV13" i="6"/>
  <c r="GV24" i="6"/>
  <c r="GV50" i="6"/>
  <c r="GV79" i="6"/>
  <c r="GV12" i="6"/>
  <c r="GV66" i="6"/>
  <c r="GV105" i="6"/>
  <c r="GV76" i="6"/>
  <c r="GV35" i="6"/>
  <c r="GV5" i="6"/>
  <c r="GV54" i="6"/>
  <c r="GV49" i="6"/>
  <c r="GV8" i="6"/>
  <c r="GV7" i="6"/>
  <c r="GV97" i="6"/>
  <c r="GV103" i="6"/>
  <c r="GV85" i="6"/>
  <c r="GV6" i="6"/>
  <c r="GV10" i="6"/>
  <c r="GS86" i="6"/>
  <c r="GS42" i="6"/>
  <c r="GS47" i="6"/>
  <c r="GS75" i="6"/>
  <c r="GS84" i="6"/>
  <c r="GS50" i="6"/>
  <c r="GS7" i="6"/>
  <c r="GS97" i="6"/>
  <c r="GS80" i="6"/>
  <c r="GS53" i="6"/>
  <c r="GS40" i="6"/>
  <c r="GS60" i="6"/>
  <c r="GS78" i="6"/>
  <c r="GS92" i="6"/>
  <c r="GS96" i="6"/>
  <c r="GS103" i="6"/>
  <c r="GS93" i="6"/>
  <c r="GS62" i="6"/>
  <c r="GS8" i="6"/>
  <c r="GS91" i="6"/>
  <c r="GS44" i="6"/>
  <c r="GS46" i="6"/>
  <c r="GS12" i="6"/>
  <c r="GS25" i="6"/>
  <c r="GS34" i="6"/>
  <c r="GS3" i="6"/>
  <c r="GS29" i="6"/>
  <c r="GS49" i="6"/>
  <c r="GS5" i="6"/>
  <c r="GS69" i="6"/>
  <c r="GS2" i="6"/>
  <c r="GS100" i="6"/>
  <c r="GS61" i="6"/>
  <c r="GS71" i="6"/>
  <c r="GS63" i="6"/>
  <c r="GS41" i="6"/>
  <c r="GS87" i="6"/>
  <c r="GS101" i="6"/>
  <c r="GS108" i="6"/>
  <c r="GS38" i="6"/>
  <c r="GS35" i="6"/>
  <c r="GS107" i="6"/>
  <c r="GS17" i="6"/>
  <c r="GS27" i="6"/>
  <c r="GS102" i="6"/>
  <c r="GS72" i="6"/>
  <c r="GS23" i="6"/>
  <c r="GS56" i="6"/>
  <c r="GS104" i="6"/>
  <c r="GS4" i="6"/>
  <c r="GS9" i="6"/>
  <c r="GS36" i="6"/>
  <c r="GS85" i="6"/>
  <c r="GS94" i="6"/>
  <c r="GS81" i="6"/>
  <c r="GS67" i="6"/>
  <c r="GS52" i="6"/>
  <c r="GS22" i="6"/>
  <c r="GS48" i="6"/>
  <c r="GS59" i="6"/>
  <c r="GS33" i="6"/>
  <c r="GS106" i="6"/>
  <c r="GS90" i="6"/>
  <c r="GS11" i="6"/>
  <c r="GS51" i="6"/>
  <c r="GS55" i="6"/>
  <c r="GS99" i="6"/>
  <c r="GS88" i="6"/>
  <c r="GS70" i="6"/>
  <c r="GS6" i="6"/>
  <c r="GS20" i="6"/>
  <c r="GS31" i="6"/>
  <c r="GS45" i="6"/>
  <c r="GS37" i="6"/>
  <c r="GS26" i="6"/>
  <c r="GS68" i="6"/>
  <c r="GW86" i="6"/>
  <c r="GW50" i="6"/>
  <c r="GW97" i="6"/>
  <c r="GW70" i="6"/>
  <c r="GW103" i="6"/>
  <c r="GW60" i="6"/>
  <c r="GW8" i="6"/>
  <c r="GW39" i="6"/>
  <c r="GW25" i="6"/>
  <c r="GW45" i="6"/>
  <c r="GW94" i="6"/>
  <c r="GW55" i="6"/>
  <c r="GW99" i="6"/>
  <c r="GW48" i="6"/>
  <c r="GW20" i="6"/>
  <c r="GW5" i="6"/>
  <c r="GW81" i="6"/>
  <c r="GW56" i="6"/>
  <c r="GW37" i="6"/>
  <c r="GW49" i="6"/>
  <c r="GW27" i="6"/>
  <c r="GW59" i="6"/>
  <c r="GW14" i="6"/>
  <c r="GW84" i="6"/>
  <c r="GW10" i="6"/>
  <c r="GW41" i="6"/>
  <c r="GW23" i="6"/>
  <c r="GW104" i="6"/>
  <c r="GW17" i="6"/>
  <c r="GW35" i="6"/>
  <c r="GW107" i="6"/>
  <c r="GW26" i="6"/>
  <c r="GW85" i="6"/>
  <c r="GW36" i="6"/>
  <c r="GW42" i="6"/>
  <c r="GW101" i="6"/>
  <c r="GW83" i="6"/>
  <c r="GW47" i="6"/>
  <c r="GW106" i="6"/>
  <c r="GW11" i="6"/>
  <c r="GW69" i="6"/>
  <c r="GW46" i="6"/>
  <c r="GW102" i="6"/>
  <c r="GW63" i="6"/>
  <c r="GW76" i="6"/>
  <c r="GW57" i="6"/>
  <c r="GW24" i="6"/>
  <c r="GW90" i="6"/>
  <c r="GW3" i="6"/>
  <c r="GW71" i="6"/>
  <c r="GW13" i="6"/>
  <c r="GW31" i="6"/>
  <c r="GW67" i="6"/>
  <c r="GW38" i="6"/>
  <c r="GW52" i="6"/>
  <c r="GW16" i="6"/>
  <c r="GW68" i="6"/>
  <c r="GW61" i="6"/>
  <c r="GW93" i="6"/>
  <c r="GW66" i="6"/>
  <c r="GW6" i="6"/>
  <c r="GW2" i="6"/>
  <c r="GW108" i="6"/>
  <c r="GW12" i="6"/>
  <c r="GW9" i="6"/>
  <c r="GW4" i="6"/>
  <c r="GW72" i="6"/>
  <c r="GW29" i="6"/>
  <c r="GW79" i="6"/>
  <c r="GW22" i="6"/>
  <c r="GW74" i="6"/>
  <c r="GW19" i="6"/>
  <c r="GW53" i="6"/>
  <c r="GW7" i="6"/>
  <c r="GW100" i="6"/>
  <c r="GW73" i="6"/>
  <c r="GW80" i="6"/>
  <c r="GW51" i="6"/>
  <c r="GW54" i="6"/>
  <c r="GW75" i="6"/>
  <c r="GW91" i="6"/>
  <c r="GW34" i="6"/>
  <c r="GW105" i="6"/>
  <c r="GW40" i="6"/>
  <c r="GW78" i="6"/>
  <c r="GW92" i="6"/>
  <c r="GW77" i="6"/>
  <c r="GW87" i="6"/>
  <c r="GW96" i="6"/>
  <c r="GM32" i="6"/>
  <c r="FZ32" i="6"/>
  <c r="GH32" i="6"/>
  <c r="GB32" i="6"/>
  <c r="FT32" i="6"/>
  <c r="GD32" i="6"/>
  <c r="GN32" i="6"/>
  <c r="GO28" i="6"/>
  <c r="GG28" i="6"/>
  <c r="GH30" i="6"/>
  <c r="FP30" i="6"/>
  <c r="GG30" i="6"/>
  <c r="GI28" i="6"/>
  <c r="FN28" i="6"/>
  <c r="GW62" i="6"/>
  <c r="FS18" i="6"/>
  <c r="GQ18" i="6"/>
  <c r="FU18" i="6"/>
  <c r="GR62" i="6"/>
  <c r="FR62" i="6"/>
  <c r="FN15" i="6"/>
  <c r="GW15" i="6"/>
  <c r="FP89" i="6"/>
  <c r="FZ15" i="6"/>
  <c r="FW21" i="6"/>
  <c r="GS21" i="6"/>
  <c r="FX32" i="6"/>
  <c r="GP32" i="6"/>
  <c r="FX21" i="6"/>
  <c r="GD21" i="6"/>
  <c r="GS30" i="6"/>
  <c r="FT30" i="6"/>
  <c r="FQ98" i="6"/>
  <c r="GV98" i="6"/>
  <c r="GN98" i="6"/>
  <c r="GN30" i="6"/>
  <c r="GX18" i="6"/>
  <c r="GE18" i="6"/>
  <c r="GK18" i="6"/>
  <c r="GA105" i="6"/>
  <c r="FP105" i="6"/>
  <c r="FP79" i="6"/>
  <c r="GT41" i="6"/>
  <c r="FW84" i="6"/>
  <c r="GU44" i="6"/>
  <c r="FQ43" i="6"/>
  <c r="GR49" i="6"/>
  <c r="GR63" i="6"/>
  <c r="GR48" i="6"/>
  <c r="GR104" i="6"/>
  <c r="GR94" i="6"/>
  <c r="GR9" i="6"/>
  <c r="GR34" i="6"/>
  <c r="GR81" i="6"/>
  <c r="GC66" i="6"/>
  <c r="GV78" i="6"/>
  <c r="FS7" i="6"/>
  <c r="FV44" i="6"/>
  <c r="GU87" i="6"/>
  <c r="GT48" i="6"/>
  <c r="GT68" i="6"/>
  <c r="GT67" i="6"/>
  <c r="GT5" i="6"/>
  <c r="GT94" i="6"/>
  <c r="GT34" i="6"/>
  <c r="GT46" i="6"/>
  <c r="FT96" i="6"/>
  <c r="GH87" i="6"/>
  <c r="FT63" i="6"/>
  <c r="FT29" i="6"/>
  <c r="FT107" i="6"/>
  <c r="FT23" i="6"/>
  <c r="FT67" i="6"/>
  <c r="FT34" i="6"/>
  <c r="FT31" i="6"/>
  <c r="GJ75" i="6"/>
  <c r="GO44" i="6"/>
  <c r="GH101" i="6"/>
  <c r="GS73" i="6"/>
  <c r="FT82" i="6"/>
  <c r="GB54" i="6"/>
  <c r="FX54" i="6"/>
  <c r="GJ71" i="6"/>
  <c r="GJ102" i="6"/>
  <c r="GJ39" i="6"/>
  <c r="GJ3" i="6"/>
  <c r="GJ17" i="6"/>
  <c r="GJ45" i="6"/>
  <c r="GJ31" i="6"/>
  <c r="GJ6" i="6"/>
  <c r="GC47" i="6"/>
  <c r="GL41" i="6"/>
  <c r="FP53" i="6"/>
  <c r="FU97" i="6"/>
  <c r="GE60" i="6"/>
  <c r="FS99" i="6"/>
  <c r="FS27" i="6"/>
  <c r="FS52" i="6"/>
  <c r="FS94" i="6"/>
  <c r="FS9" i="6"/>
  <c r="FS100" i="6"/>
  <c r="GX7" i="6"/>
  <c r="GH48" i="6"/>
  <c r="GH71" i="6"/>
  <c r="GH57" i="6"/>
  <c r="GH90" i="6"/>
  <c r="GH104" i="6"/>
  <c r="GH106" i="6"/>
  <c r="GH20" i="6"/>
  <c r="GH6" i="6"/>
  <c r="GI8" i="6"/>
  <c r="GX101" i="6"/>
  <c r="GV70" i="6"/>
  <c r="GO72" i="6"/>
  <c r="GO99" i="6"/>
  <c r="GO48" i="6"/>
  <c r="GO67" i="6"/>
  <c r="GO33" i="6"/>
  <c r="GO22" i="6"/>
  <c r="GO57" i="6"/>
  <c r="FR73" i="6"/>
  <c r="GL73" i="6"/>
  <c r="GU60" i="6"/>
  <c r="GX26" i="6"/>
  <c r="GX13" i="6"/>
  <c r="GX35" i="6"/>
  <c r="GX108" i="6"/>
  <c r="GX9" i="6"/>
  <c r="GQ7" i="6"/>
  <c r="GH44" i="6"/>
  <c r="GV92" i="6"/>
  <c r="GD43" i="6"/>
  <c r="GU54" i="6"/>
  <c r="GN27" i="6"/>
  <c r="GN63" i="6"/>
  <c r="GN61" i="6"/>
  <c r="GN9" i="6"/>
  <c r="GN23" i="6"/>
  <c r="GN90" i="6"/>
  <c r="GN3" i="6"/>
  <c r="GR50" i="6"/>
  <c r="FU72" i="6"/>
  <c r="FU99" i="6"/>
  <c r="FU104" i="6"/>
  <c r="FU38" i="6"/>
  <c r="FU94" i="6"/>
  <c r="FO105" i="6"/>
  <c r="GJ101" i="6"/>
  <c r="FP6" i="6"/>
  <c r="FO107" i="6"/>
  <c r="GS16" i="6"/>
  <c r="GL99" i="6"/>
  <c r="GI70" i="6"/>
  <c r="FQ29" i="6"/>
  <c r="GD10" i="6"/>
  <c r="GB20" i="6"/>
  <c r="GF63" i="6"/>
  <c r="GQ66" i="6"/>
  <c r="GL58" i="6"/>
  <c r="GE37" i="6"/>
  <c r="GA56" i="6"/>
  <c r="GP13" i="6"/>
  <c r="GU14" i="6"/>
  <c r="GG80" i="6"/>
  <c r="FT15" i="6"/>
  <c r="GX65" i="6"/>
  <c r="GR72" i="6"/>
  <c r="FT53" i="6"/>
  <c r="GL88" i="6"/>
  <c r="FT9" i="6"/>
  <c r="GJ8" i="6"/>
  <c r="GA73" i="6"/>
  <c r="FN70" i="6"/>
  <c r="GO106" i="6"/>
  <c r="GO81" i="6"/>
  <c r="GX48" i="6"/>
  <c r="GX31" i="6"/>
  <c r="GN35" i="6"/>
  <c r="GO83" i="6"/>
  <c r="FZ64" i="6"/>
  <c r="GA64" i="6"/>
  <c r="GF21" i="6"/>
  <c r="FX65" i="6"/>
  <c r="FQ30" i="6"/>
  <c r="GL18" i="6"/>
  <c r="GF15" i="6"/>
  <c r="GB82" i="6"/>
  <c r="GR19" i="6"/>
  <c r="FT101" i="6"/>
  <c r="FT17" i="6"/>
  <c r="GR97" i="6"/>
  <c r="GB73" i="6"/>
  <c r="GJ51" i="6"/>
  <c r="FV74" i="6"/>
  <c r="GO20" i="6"/>
  <c r="GX56" i="6"/>
  <c r="FX44" i="6"/>
  <c r="GN34" i="6"/>
  <c r="FY32" i="6"/>
  <c r="GL95" i="6"/>
  <c r="FU64" i="6"/>
  <c r="FX95" i="6"/>
  <c r="GT86" i="6"/>
  <c r="GT42" i="6"/>
  <c r="GT87" i="6"/>
  <c r="GT96" i="6"/>
  <c r="GT84" i="6"/>
  <c r="GT103" i="6"/>
  <c r="GT93" i="6"/>
  <c r="GT91" i="6"/>
  <c r="GT80" i="6"/>
  <c r="GT10" i="6"/>
  <c r="GT78" i="6"/>
  <c r="GT101" i="6"/>
  <c r="GT76" i="6"/>
  <c r="GT74" i="6"/>
  <c r="GT44" i="6"/>
  <c r="GT43" i="6"/>
  <c r="GT58" i="6"/>
  <c r="GT53" i="6"/>
  <c r="GT50" i="6"/>
  <c r="GT66" i="6"/>
  <c r="GT83" i="6"/>
  <c r="GT97" i="6"/>
  <c r="GT18" i="6"/>
  <c r="GT75" i="6"/>
  <c r="GT92" i="6"/>
  <c r="GT28" i="6"/>
  <c r="GT105" i="6"/>
  <c r="GT82" i="6"/>
  <c r="FU86" i="6"/>
  <c r="FU44" i="6"/>
  <c r="FU87" i="6"/>
  <c r="FU93" i="6"/>
  <c r="FU96" i="6"/>
  <c r="FU76" i="6"/>
  <c r="FU84" i="6"/>
  <c r="FU78" i="6"/>
  <c r="FU14" i="6"/>
  <c r="FU83" i="6"/>
  <c r="FU28" i="6"/>
  <c r="FU50" i="6"/>
  <c r="FU80" i="6"/>
  <c r="FU88" i="6"/>
  <c r="FU105" i="6"/>
  <c r="FU10" i="6"/>
  <c r="FU42" i="6"/>
  <c r="FU40" i="6"/>
  <c r="FU74" i="6"/>
  <c r="FU103" i="6"/>
  <c r="FU43" i="6"/>
  <c r="FU34" i="6"/>
  <c r="FU35" i="6"/>
  <c r="FU16" i="6"/>
  <c r="FU57" i="6"/>
  <c r="FU46" i="6"/>
  <c r="FU70" i="6"/>
  <c r="FU37" i="6"/>
  <c r="FU17" i="6"/>
  <c r="FU75" i="6"/>
  <c r="FU92" i="6"/>
  <c r="FU7" i="6"/>
  <c r="FU41" i="6"/>
  <c r="FU98" i="6"/>
  <c r="FU33" i="6"/>
  <c r="FU90" i="6"/>
  <c r="FU79" i="6"/>
  <c r="FU91" i="6"/>
  <c r="FU108" i="6"/>
  <c r="FU31" i="6"/>
  <c r="FY86" i="6"/>
  <c r="FY24" i="6"/>
  <c r="FY22" i="6"/>
  <c r="FY39" i="6"/>
  <c r="FY38" i="6"/>
  <c r="FY94" i="6"/>
  <c r="FY13" i="6"/>
  <c r="FY77" i="6"/>
  <c r="FY44" i="6"/>
  <c r="FY6" i="6"/>
  <c r="FY45" i="6"/>
  <c r="FY56" i="6"/>
  <c r="FY12" i="6"/>
  <c r="FY34" i="6"/>
  <c r="FY31" i="6"/>
  <c r="FY68" i="6"/>
  <c r="FY26" i="6"/>
  <c r="FY70" i="6"/>
  <c r="FY37" i="6"/>
  <c r="FY5" i="6"/>
  <c r="FY107" i="6"/>
  <c r="FY17" i="6"/>
  <c r="FY59" i="6"/>
  <c r="FY63" i="6"/>
  <c r="FY87" i="6"/>
  <c r="FY42" i="6"/>
  <c r="FY25" i="6"/>
  <c r="FY19" i="6"/>
  <c r="FY46" i="6"/>
  <c r="FY106" i="6"/>
  <c r="FY67" i="6"/>
  <c r="FY55" i="6"/>
  <c r="FY27" i="6"/>
  <c r="FY49" i="6"/>
  <c r="FY10" i="6"/>
  <c r="FY97" i="6"/>
  <c r="FY69" i="6"/>
  <c r="FY4" i="6"/>
  <c r="FY90" i="6"/>
  <c r="FY3" i="6"/>
  <c r="FY108" i="6"/>
  <c r="FY72" i="6"/>
  <c r="FY48" i="6"/>
  <c r="FY36" i="6"/>
  <c r="FY88" i="6"/>
  <c r="FY84" i="6"/>
  <c r="FY80" i="6"/>
  <c r="FY23" i="6"/>
  <c r="FY2" i="6"/>
  <c r="FY52" i="6"/>
  <c r="FY104" i="6"/>
  <c r="FY71" i="6"/>
  <c r="FY76" i="6"/>
  <c r="FY99" i="6"/>
  <c r="FY96" i="6"/>
  <c r="FY103" i="6"/>
  <c r="FY57" i="6"/>
  <c r="FY61" i="6"/>
  <c r="FY100" i="6"/>
  <c r="FY29" i="6"/>
  <c r="FY47" i="6"/>
  <c r="FY35" i="6"/>
  <c r="FY85" i="6"/>
  <c r="FY79" i="6"/>
  <c r="FY81" i="6"/>
  <c r="FY16" i="6"/>
  <c r="FY11" i="6"/>
  <c r="FY93" i="6"/>
  <c r="FY53" i="6"/>
  <c r="FY41" i="6"/>
  <c r="FY33" i="6"/>
  <c r="FY51" i="6"/>
  <c r="FY92" i="6"/>
  <c r="FY20" i="6"/>
  <c r="FY50" i="6"/>
  <c r="FY8" i="6"/>
  <c r="FY7" i="6"/>
  <c r="FY54" i="6"/>
  <c r="FY91" i="6"/>
  <c r="FY83" i="6"/>
  <c r="FY78" i="6"/>
  <c r="FY66" i="6"/>
  <c r="FY74" i="6"/>
  <c r="FY58" i="6"/>
  <c r="FY101" i="6"/>
  <c r="FY75" i="6"/>
  <c r="FY14" i="6"/>
  <c r="FY9" i="6"/>
  <c r="FY73" i="6"/>
  <c r="FZ86" i="6"/>
  <c r="FZ81" i="6"/>
  <c r="FZ39" i="6"/>
  <c r="FZ35" i="6"/>
  <c r="FZ94" i="6"/>
  <c r="FZ3" i="6"/>
  <c r="FZ36" i="6"/>
  <c r="FZ99" i="6"/>
  <c r="FZ13" i="6"/>
  <c r="FZ80" i="6"/>
  <c r="FZ24" i="6"/>
  <c r="FZ9" i="6"/>
  <c r="FZ100" i="6"/>
  <c r="FZ45" i="6"/>
  <c r="FZ20" i="6"/>
  <c r="FZ29" i="6"/>
  <c r="FZ72" i="6"/>
  <c r="FZ61" i="6"/>
  <c r="FZ96" i="6"/>
  <c r="FZ87" i="6"/>
  <c r="FZ93" i="6"/>
  <c r="FZ25" i="6"/>
  <c r="FZ104" i="6"/>
  <c r="FZ69" i="6"/>
  <c r="FZ59" i="6"/>
  <c r="FZ71" i="6"/>
  <c r="FZ102" i="6"/>
  <c r="FZ76" i="6"/>
  <c r="FZ84" i="6"/>
  <c r="FZ33" i="6"/>
  <c r="FZ108" i="6"/>
  <c r="FZ56" i="6"/>
  <c r="FZ23" i="6"/>
  <c r="FZ67" i="6"/>
  <c r="FZ27" i="6"/>
  <c r="FZ85" i="6"/>
  <c r="FZ103" i="6"/>
  <c r="FZ101" i="6"/>
  <c r="FZ74" i="6"/>
  <c r="FZ91" i="6"/>
  <c r="FZ34" i="6"/>
  <c r="FZ16" i="6"/>
  <c r="FZ106" i="6"/>
  <c r="FZ52" i="6"/>
  <c r="FZ38" i="6"/>
  <c r="FZ68" i="6"/>
  <c r="FZ55" i="6"/>
  <c r="FZ37" i="6"/>
  <c r="FZ19" i="6"/>
  <c r="FZ57" i="6"/>
  <c r="FZ2" i="6"/>
  <c r="FZ48" i="6"/>
  <c r="FZ51" i="6"/>
  <c r="FZ77" i="6"/>
  <c r="FZ11" i="6"/>
  <c r="FZ63" i="6"/>
  <c r="FZ6" i="6"/>
  <c r="FZ4" i="6"/>
  <c r="FZ66" i="6"/>
  <c r="FZ17" i="6"/>
  <c r="FZ90" i="6"/>
  <c r="FZ5" i="6"/>
  <c r="FZ107" i="6"/>
  <c r="FZ44" i="6"/>
  <c r="FZ31" i="6"/>
  <c r="FZ22" i="6"/>
  <c r="FZ43" i="6"/>
  <c r="FZ12" i="6"/>
  <c r="FZ49" i="6"/>
  <c r="FZ40" i="6"/>
  <c r="FZ58" i="6"/>
  <c r="FZ82" i="6"/>
  <c r="FZ88" i="6"/>
  <c r="FZ97" i="6"/>
  <c r="FZ54" i="6"/>
  <c r="FZ60" i="6"/>
  <c r="FZ46" i="6"/>
  <c r="FW86" i="6"/>
  <c r="FW2" i="6"/>
  <c r="FW19" i="6"/>
  <c r="FW9" i="6"/>
  <c r="FW104" i="6"/>
  <c r="FW23" i="6"/>
  <c r="FW3" i="6"/>
  <c r="FW49" i="6"/>
  <c r="FW72" i="6"/>
  <c r="FW106" i="6"/>
  <c r="FW11" i="6"/>
  <c r="FW67" i="6"/>
  <c r="FW12" i="6"/>
  <c r="FW39" i="6"/>
  <c r="FW48" i="6"/>
  <c r="FW55" i="6"/>
  <c r="FW14" i="6"/>
  <c r="FW108" i="6"/>
  <c r="FW25" i="6"/>
  <c r="FW24" i="6"/>
  <c r="FW38" i="6"/>
  <c r="FW34" i="6"/>
  <c r="FW29" i="6"/>
  <c r="FW99" i="6"/>
  <c r="FW77" i="6"/>
  <c r="FW35" i="6"/>
  <c r="FW31" i="6"/>
  <c r="FW4" i="6"/>
  <c r="FW56" i="6"/>
  <c r="FW5" i="6"/>
  <c r="FW71" i="6"/>
  <c r="FW27" i="6"/>
  <c r="FW63" i="6"/>
  <c r="FW47" i="6"/>
  <c r="FW83" i="6"/>
  <c r="FW96" i="6"/>
  <c r="FW44" i="6"/>
  <c r="FW57" i="6"/>
  <c r="FW33" i="6"/>
  <c r="FW107" i="6"/>
  <c r="FW16" i="6"/>
  <c r="FW17" i="6"/>
  <c r="FW59" i="6"/>
  <c r="FW36" i="6"/>
  <c r="FW100" i="6"/>
  <c r="FW46" i="6"/>
  <c r="FW81" i="6"/>
  <c r="FW45" i="6"/>
  <c r="FW26" i="6"/>
  <c r="FW13" i="6"/>
  <c r="FW103" i="6"/>
  <c r="FW90" i="6"/>
  <c r="FW102" i="6"/>
  <c r="FW93" i="6"/>
  <c r="FW53" i="6"/>
  <c r="FW22" i="6"/>
  <c r="FW68" i="6"/>
  <c r="FW91" i="6"/>
  <c r="FW80" i="6"/>
  <c r="FW101" i="6"/>
  <c r="FW69" i="6"/>
  <c r="FW85" i="6"/>
  <c r="FW42" i="6"/>
  <c r="FW43" i="6"/>
  <c r="FW58" i="6"/>
  <c r="FW66" i="6"/>
  <c r="FW61" i="6"/>
  <c r="FW10" i="6"/>
  <c r="FW8" i="6"/>
  <c r="FW52" i="6"/>
  <c r="FW79" i="6"/>
  <c r="FW6" i="6"/>
  <c r="FW51" i="6"/>
  <c r="FW76" i="6"/>
  <c r="FW97" i="6"/>
  <c r="FW50" i="6"/>
  <c r="FW73" i="6"/>
  <c r="FW105" i="6"/>
  <c r="FW20" i="6"/>
  <c r="FW94" i="6"/>
  <c r="FW40" i="6"/>
  <c r="FW82" i="6"/>
  <c r="FW70" i="6"/>
  <c r="FW37" i="6"/>
  <c r="FW60" i="6"/>
  <c r="FW92" i="6"/>
  <c r="FW87" i="6"/>
  <c r="FW75" i="6"/>
  <c r="FW88" i="6"/>
  <c r="FW74" i="6"/>
  <c r="FO28" i="6"/>
  <c r="GX28" i="6"/>
  <c r="FY28" i="6"/>
  <c r="GW30" i="6"/>
  <c r="GO30" i="6"/>
  <c r="GK28" i="6"/>
  <c r="GA28" i="6"/>
  <c r="GG98" i="6"/>
  <c r="FV98" i="6"/>
  <c r="GR98" i="6"/>
  <c r="GJ98" i="6"/>
  <c r="GB98" i="6"/>
  <c r="GI30" i="6"/>
  <c r="GF18" i="6"/>
  <c r="GA15" i="6"/>
  <c r="FS15" i="6"/>
  <c r="GO15" i="6"/>
  <c r="FW89" i="6"/>
  <c r="GT15" i="6"/>
  <c r="GQ15" i="6"/>
  <c r="GU65" i="6"/>
  <c r="FU65" i="6"/>
  <c r="FP65" i="6"/>
  <c r="GN65" i="6"/>
  <c r="GF65" i="6"/>
  <c r="FX89" i="6"/>
  <c r="GM65" i="6"/>
  <c r="GJ28" i="6"/>
  <c r="FV28" i="6"/>
  <c r="GQ28" i="6"/>
  <c r="GO32" i="6"/>
  <c r="GL28" i="6"/>
  <c r="FZ98" i="6"/>
  <c r="FU62" i="6"/>
  <c r="GP62" i="6"/>
  <c r="GH62" i="6"/>
  <c r="FT98" i="6"/>
  <c r="GP98" i="6"/>
  <c r="GL15" i="6"/>
  <c r="GU15" i="6"/>
  <c r="GB15" i="6"/>
  <c r="GM76" i="6"/>
  <c r="GW28" i="6"/>
  <c r="GS58" i="6"/>
  <c r="FS14" i="6"/>
  <c r="GT7" i="6"/>
  <c r="GI44" i="6"/>
  <c r="GR101" i="6"/>
  <c r="GX43" i="6"/>
  <c r="FZ41" i="6"/>
  <c r="GR29" i="6"/>
  <c r="GR99" i="6"/>
  <c r="GR107" i="6"/>
  <c r="GR51" i="6"/>
  <c r="GR46" i="6"/>
  <c r="GR67" i="6"/>
  <c r="GR3" i="6"/>
  <c r="GF50" i="6"/>
  <c r="GB87" i="6"/>
  <c r="FV7" i="6"/>
  <c r="FO44" i="6"/>
  <c r="GS74" i="6"/>
  <c r="GT55" i="6"/>
  <c r="GT35" i="6"/>
  <c r="GT16" i="6"/>
  <c r="GT24" i="6"/>
  <c r="GT57" i="6"/>
  <c r="GE66" i="6"/>
  <c r="FT68" i="6"/>
  <c r="FT13" i="6"/>
  <c r="FT4" i="6"/>
  <c r="FT3" i="6"/>
  <c r="FT25" i="6"/>
  <c r="FT51" i="6"/>
  <c r="GJ62" i="6"/>
  <c r="FN62" i="6"/>
  <c r="FV73" i="6"/>
  <c r="FS79" i="6"/>
  <c r="GQ79" i="6"/>
  <c r="FU82" i="6"/>
  <c r="FT78" i="6"/>
  <c r="GJ27" i="6"/>
  <c r="GJ11" i="6"/>
  <c r="GJ5" i="6"/>
  <c r="GJ22" i="6"/>
  <c r="GJ35" i="6"/>
  <c r="GP53" i="6"/>
  <c r="GM47" i="6"/>
  <c r="FT14" i="6"/>
  <c r="GL75" i="6"/>
  <c r="GR96" i="6"/>
  <c r="GH74" i="6"/>
  <c r="FS59" i="6"/>
  <c r="FS72" i="6"/>
  <c r="FS19" i="6"/>
  <c r="FS51" i="6"/>
  <c r="FS56" i="6"/>
  <c r="FS5" i="6"/>
  <c r="FS38" i="6"/>
  <c r="GR40" i="6"/>
  <c r="GL101" i="6"/>
  <c r="GH72" i="6"/>
  <c r="GH85" i="6"/>
  <c r="GH2" i="6"/>
  <c r="GH23" i="6"/>
  <c r="GH69" i="6"/>
  <c r="GH38" i="6"/>
  <c r="GH5" i="6"/>
  <c r="GL84" i="6"/>
  <c r="GF97" i="6"/>
  <c r="FZ78" i="6"/>
  <c r="GC42" i="6"/>
  <c r="FZ83" i="6"/>
  <c r="GO77" i="6"/>
  <c r="GO27" i="6"/>
  <c r="GO26" i="6"/>
  <c r="GO51" i="6"/>
  <c r="GO39" i="6"/>
  <c r="GO90" i="6"/>
  <c r="GO5" i="6"/>
  <c r="GI15" i="6"/>
  <c r="GS76" i="6"/>
  <c r="FO54" i="6"/>
  <c r="GX58" i="6"/>
  <c r="GQ58" i="6"/>
  <c r="GI105" i="6"/>
  <c r="FN87" i="6"/>
  <c r="GX27" i="6"/>
  <c r="GX29" i="6"/>
  <c r="GX94" i="6"/>
  <c r="GX69" i="6"/>
  <c r="GX19" i="6"/>
  <c r="GX37" i="6"/>
  <c r="GC7" i="6"/>
  <c r="FQ44" i="6"/>
  <c r="FN101" i="6"/>
  <c r="GN29" i="6"/>
  <c r="GN99" i="6"/>
  <c r="GN100" i="6"/>
  <c r="GN24" i="6"/>
  <c r="GN106" i="6"/>
  <c r="GN22" i="6"/>
  <c r="GN108" i="6"/>
  <c r="FP74" i="6"/>
  <c r="FU59" i="6"/>
  <c r="FU77" i="6"/>
  <c r="FU67" i="6"/>
  <c r="FU11" i="6"/>
  <c r="FU2" i="6"/>
  <c r="GN96" i="6"/>
  <c r="GI9" i="6"/>
  <c r="FP71" i="6"/>
  <c r="FZ47" i="6"/>
  <c r="FO37" i="6"/>
  <c r="GS39" i="6"/>
  <c r="GQ65" i="6"/>
  <c r="FQ59" i="6"/>
  <c r="FY60" i="6"/>
  <c r="GF25" i="6"/>
  <c r="FQ41" i="6"/>
  <c r="GV74" i="6"/>
  <c r="GP17" i="6"/>
  <c r="GW33" i="6"/>
  <c r="FZ26" i="6"/>
  <c r="FX86" i="6"/>
  <c r="FX47" i="6"/>
  <c r="FX78" i="6"/>
  <c r="FX93" i="6"/>
  <c r="FX50" i="6"/>
  <c r="FX60" i="6"/>
  <c r="FX97" i="6"/>
  <c r="FX56" i="6"/>
  <c r="FX107" i="6"/>
  <c r="FX23" i="6"/>
  <c r="FX24" i="6"/>
  <c r="FX71" i="6"/>
  <c r="FX48" i="6"/>
  <c r="FX70" i="6"/>
  <c r="FX87" i="6"/>
  <c r="FX6" i="6"/>
  <c r="FX19" i="6"/>
  <c r="FX106" i="6"/>
  <c r="FX12" i="6"/>
  <c r="FX51" i="6"/>
  <c r="FX9" i="6"/>
  <c r="FX49" i="6"/>
  <c r="FX61" i="6"/>
  <c r="FX91" i="6"/>
  <c r="FX41" i="6"/>
  <c r="FX94" i="6"/>
  <c r="FX39" i="6"/>
  <c r="FX31" i="6"/>
  <c r="FX45" i="6"/>
  <c r="FX90" i="6"/>
  <c r="FX26" i="6"/>
  <c r="FX102" i="6"/>
  <c r="FX34" i="6"/>
  <c r="FX52" i="6"/>
  <c r="FX81" i="6"/>
  <c r="FX16" i="6"/>
  <c r="FX17" i="6"/>
  <c r="FX68" i="6"/>
  <c r="FX27" i="6"/>
  <c r="FX55" i="6"/>
  <c r="FX53" i="6"/>
  <c r="FX4" i="6"/>
  <c r="FX3" i="6"/>
  <c r="FX38" i="6"/>
  <c r="FX2" i="6"/>
  <c r="FX67" i="6"/>
  <c r="FX99" i="6"/>
  <c r="FX13" i="6"/>
  <c r="FX63" i="6"/>
  <c r="FX10" i="6"/>
  <c r="FX84" i="6"/>
  <c r="FX76" i="6"/>
  <c r="FX7" i="6"/>
  <c r="FX57" i="6"/>
  <c r="FX25" i="6"/>
  <c r="FX20" i="6"/>
  <c r="FX37" i="6"/>
  <c r="FX100" i="6"/>
  <c r="FX77" i="6"/>
  <c r="FX36" i="6"/>
  <c r="FX59" i="6"/>
  <c r="FX8" i="6"/>
  <c r="FX5" i="6"/>
  <c r="FX46" i="6"/>
  <c r="FX69" i="6"/>
  <c r="FX33" i="6"/>
  <c r="FX29" i="6"/>
  <c r="FX72" i="6"/>
  <c r="FX80" i="6"/>
  <c r="FX75" i="6"/>
  <c r="FX88" i="6"/>
  <c r="FX40" i="6"/>
  <c r="FX108" i="6"/>
  <c r="FX22" i="6"/>
  <c r="FX43" i="6"/>
  <c r="FX35" i="6"/>
  <c r="FX101" i="6"/>
  <c r="FX30" i="6"/>
  <c r="FX79" i="6"/>
  <c r="FX104" i="6"/>
  <c r="FX103" i="6"/>
  <c r="FX96" i="6"/>
  <c r="FX82" i="6"/>
  <c r="FX11" i="6"/>
  <c r="FX92" i="6"/>
  <c r="FX66" i="6"/>
  <c r="GD86" i="6"/>
  <c r="GD7" i="6"/>
  <c r="GD93" i="6"/>
  <c r="GD80" i="6"/>
  <c r="GD84" i="6"/>
  <c r="GD103" i="6"/>
  <c r="GD47" i="6"/>
  <c r="GD76" i="6"/>
  <c r="GD37" i="6"/>
  <c r="GD51" i="6"/>
  <c r="GD19" i="6"/>
  <c r="GD11" i="6"/>
  <c r="GD5" i="6"/>
  <c r="GD102" i="6"/>
  <c r="GD48" i="6"/>
  <c r="GD46" i="6"/>
  <c r="GD22" i="6"/>
  <c r="GD38" i="6"/>
  <c r="GD16" i="6"/>
  <c r="GD100" i="6"/>
  <c r="GD36" i="6"/>
  <c r="GD59" i="6"/>
  <c r="GD75" i="6"/>
  <c r="GD42" i="6"/>
  <c r="GD24" i="6"/>
  <c r="GD106" i="6"/>
  <c r="GD12" i="6"/>
  <c r="GD104" i="6"/>
  <c r="GD72" i="6"/>
  <c r="GD6" i="6"/>
  <c r="GD57" i="6"/>
  <c r="GD34" i="6"/>
  <c r="GD52" i="6"/>
  <c r="GD69" i="6"/>
  <c r="GD61" i="6"/>
  <c r="GD26" i="6"/>
  <c r="GD74" i="6"/>
  <c r="GD82" i="6"/>
  <c r="GD40" i="6"/>
  <c r="GD9" i="6"/>
  <c r="GD25" i="6"/>
  <c r="GD108" i="6"/>
  <c r="GD39" i="6"/>
  <c r="GD90" i="6"/>
  <c r="GD67" i="6"/>
  <c r="GD29" i="6"/>
  <c r="GD13" i="6"/>
  <c r="GD8" i="6"/>
  <c r="GD20" i="6"/>
  <c r="GD81" i="6"/>
  <c r="GD94" i="6"/>
  <c r="GD107" i="6"/>
  <c r="GD3" i="6"/>
  <c r="GD63" i="6"/>
  <c r="GD99" i="6"/>
  <c r="GD77" i="6"/>
  <c r="GD70" i="6"/>
  <c r="GD33" i="6"/>
  <c r="GD45" i="6"/>
  <c r="GD2" i="6"/>
  <c r="GD56" i="6"/>
  <c r="GD49" i="6"/>
  <c r="GD68" i="6"/>
  <c r="GD27" i="6"/>
  <c r="GD85" i="6"/>
  <c r="GD96" i="6"/>
  <c r="GD97" i="6"/>
  <c r="GD71" i="6"/>
  <c r="GD44" i="6"/>
  <c r="GD50" i="6"/>
  <c r="GD31" i="6"/>
  <c r="GD101" i="6"/>
  <c r="GD60" i="6"/>
  <c r="GD17" i="6"/>
  <c r="GD41" i="6"/>
  <c r="GD35" i="6"/>
  <c r="GD88" i="6"/>
  <c r="GD91" i="6"/>
  <c r="GD92" i="6"/>
  <c r="GD78" i="6"/>
  <c r="GD23" i="6"/>
  <c r="GD105" i="6"/>
  <c r="GD4" i="6"/>
  <c r="GD58" i="6"/>
  <c r="GN86" i="6"/>
  <c r="GN10" i="6"/>
  <c r="GN76" i="6"/>
  <c r="GN80" i="6"/>
  <c r="GN87" i="6"/>
  <c r="GN7" i="6"/>
  <c r="GN50" i="6"/>
  <c r="GN70" i="6"/>
  <c r="GN91" i="6"/>
  <c r="GN105" i="6"/>
  <c r="GN103" i="6"/>
  <c r="GN93" i="6"/>
  <c r="GN75" i="6"/>
  <c r="GN43" i="6"/>
  <c r="GN92" i="6"/>
  <c r="GN53" i="6"/>
  <c r="GN101" i="6"/>
  <c r="GN47" i="6"/>
  <c r="GN41" i="6"/>
  <c r="GN40" i="6"/>
  <c r="GN8" i="6"/>
  <c r="GN15" i="6"/>
  <c r="GN60" i="6"/>
  <c r="GN42" i="6"/>
  <c r="GN78" i="6"/>
  <c r="GN97" i="6"/>
  <c r="GN83" i="6"/>
  <c r="GB86" i="6"/>
  <c r="GB80" i="6"/>
  <c r="GB76" i="6"/>
  <c r="GB50" i="6"/>
  <c r="GB70" i="6"/>
  <c r="GB93" i="6"/>
  <c r="GB75" i="6"/>
  <c r="GB47" i="6"/>
  <c r="GB7" i="6"/>
  <c r="GB103" i="6"/>
  <c r="GB41" i="6"/>
  <c r="GB96" i="6"/>
  <c r="GB8" i="6"/>
  <c r="GB40" i="6"/>
  <c r="GB44" i="6"/>
  <c r="GB83" i="6"/>
  <c r="GB60" i="6"/>
  <c r="GB97" i="6"/>
  <c r="GB6" i="6"/>
  <c r="GB69" i="6"/>
  <c r="GB31" i="6"/>
  <c r="GB90" i="6"/>
  <c r="GB23" i="6"/>
  <c r="GB39" i="6"/>
  <c r="GB36" i="6"/>
  <c r="GB59" i="6"/>
  <c r="GB78" i="6"/>
  <c r="GB24" i="6"/>
  <c r="GB108" i="6"/>
  <c r="GB57" i="6"/>
  <c r="GB107" i="6"/>
  <c r="GB52" i="6"/>
  <c r="GB19" i="6"/>
  <c r="GB27" i="6"/>
  <c r="GB61" i="6"/>
  <c r="GB66" i="6"/>
  <c r="GB67" i="6"/>
  <c r="GB37" i="6"/>
  <c r="GB94" i="6"/>
  <c r="GB51" i="6"/>
  <c r="GB13" i="6"/>
  <c r="GB29" i="6"/>
  <c r="GB10" i="6"/>
  <c r="GB88" i="6"/>
  <c r="GB91" i="6"/>
  <c r="GB101" i="6"/>
  <c r="GB16" i="6"/>
  <c r="GB12" i="6"/>
  <c r="GB104" i="6"/>
  <c r="GB22" i="6"/>
  <c r="GB72" i="6"/>
  <c r="GB77" i="6"/>
  <c r="GB58" i="6"/>
  <c r="GB14" i="6"/>
  <c r="GB106" i="6"/>
  <c r="GB34" i="6"/>
  <c r="GB81" i="6"/>
  <c r="GB45" i="6"/>
  <c r="GB5" i="6"/>
  <c r="GB48" i="6"/>
  <c r="GB71" i="6"/>
  <c r="GB102" i="6"/>
  <c r="GB56" i="6"/>
  <c r="GB35" i="6"/>
  <c r="GB9" i="6"/>
  <c r="GB17" i="6"/>
  <c r="GB26" i="6"/>
  <c r="GB63" i="6"/>
  <c r="GB99" i="6"/>
  <c r="GB4" i="6"/>
  <c r="GB38" i="6"/>
  <c r="GB25" i="6"/>
  <c r="GB100" i="6"/>
  <c r="GB11" i="6"/>
  <c r="GB49" i="6"/>
  <c r="GB85" i="6"/>
  <c r="GB53" i="6"/>
  <c r="GR5" i="6"/>
  <c r="FT36" i="6"/>
  <c r="FT81" i="6"/>
  <c r="GD79" i="6"/>
  <c r="GJ77" i="6"/>
  <c r="GO102" i="6"/>
  <c r="GX85" i="6"/>
  <c r="GN46" i="6"/>
  <c r="GL25" i="6"/>
  <c r="GB2" i="6"/>
  <c r="GA72" i="6"/>
  <c r="GN89" i="6"/>
  <c r="GR65" i="6"/>
  <c r="FN98" i="6"/>
  <c r="FY98" i="6"/>
  <c r="FT5" i="6"/>
  <c r="GJ56" i="6"/>
  <c r="GO31" i="6"/>
  <c r="GX12" i="6"/>
  <c r="FT64" i="6"/>
  <c r="FQ95" i="6"/>
  <c r="GC64" i="6"/>
  <c r="GG95" i="6"/>
  <c r="GL86" i="6"/>
  <c r="GL74" i="6"/>
  <c r="GL80" i="6"/>
  <c r="GL60" i="6"/>
  <c r="GL78" i="6"/>
  <c r="GL50" i="6"/>
  <c r="GL10" i="6"/>
  <c r="GL42" i="6"/>
  <c r="GL44" i="6"/>
  <c r="GL76" i="6"/>
  <c r="GL47" i="6"/>
  <c r="GL54" i="6"/>
  <c r="GL83" i="6"/>
  <c r="GL43" i="6"/>
  <c r="GL14" i="6"/>
  <c r="GL93" i="6"/>
  <c r="GL87" i="6"/>
  <c r="GL96" i="6"/>
  <c r="GL92" i="6"/>
  <c r="GL9" i="6"/>
  <c r="GL81" i="6"/>
  <c r="GL2" i="6"/>
  <c r="GL67" i="6"/>
  <c r="GL63" i="6"/>
  <c r="GL72" i="6"/>
  <c r="GL13" i="6"/>
  <c r="GL66" i="6"/>
  <c r="GL31" i="6"/>
  <c r="GL39" i="6"/>
  <c r="GL106" i="6"/>
  <c r="GL104" i="6"/>
  <c r="GL5" i="6"/>
  <c r="GL55" i="6"/>
  <c r="GL48" i="6"/>
  <c r="GL85" i="6"/>
  <c r="GL91" i="6"/>
  <c r="GL97" i="6"/>
  <c r="GL20" i="6"/>
  <c r="GL108" i="6"/>
  <c r="GL38" i="6"/>
  <c r="GL69" i="6"/>
  <c r="GL3" i="6"/>
  <c r="GL61" i="6"/>
  <c r="GL77" i="6"/>
  <c r="GL68" i="6"/>
  <c r="GL22" i="6"/>
  <c r="GL12" i="6"/>
  <c r="GL11" i="6"/>
  <c r="GL56" i="6"/>
  <c r="GL49" i="6"/>
  <c r="GL26" i="6"/>
  <c r="GL79" i="6"/>
  <c r="GL24" i="6"/>
  <c r="GL33" i="6"/>
  <c r="GL16" i="6"/>
  <c r="GL34" i="6"/>
  <c r="GL37" i="6"/>
  <c r="GL71" i="6"/>
  <c r="GL102" i="6"/>
  <c r="GL17" i="6"/>
  <c r="GL94" i="6"/>
  <c r="GL90" i="6"/>
  <c r="GL23" i="6"/>
  <c r="GL100" i="6"/>
  <c r="GL29" i="6"/>
  <c r="GL59" i="6"/>
  <c r="GL105" i="6"/>
  <c r="GL6" i="6"/>
  <c r="GL46" i="6"/>
  <c r="GL45" i="6"/>
  <c r="GL52" i="6"/>
  <c r="GL4" i="6"/>
  <c r="GL36" i="6"/>
  <c r="GG86" i="6"/>
  <c r="GG51" i="6"/>
  <c r="GG16" i="6"/>
  <c r="GG12" i="6"/>
  <c r="GG11" i="6"/>
  <c r="GG3" i="6"/>
  <c r="GG49" i="6"/>
  <c r="GG48" i="6"/>
  <c r="GG63" i="6"/>
  <c r="GG106" i="6"/>
  <c r="GG37" i="6"/>
  <c r="GG9" i="6"/>
  <c r="GG52" i="6"/>
  <c r="GG17" i="6"/>
  <c r="GG59" i="6"/>
  <c r="GG85" i="6"/>
  <c r="GG71" i="6"/>
  <c r="GG47" i="6"/>
  <c r="GG19" i="6"/>
  <c r="GG22" i="6"/>
  <c r="GG46" i="6"/>
  <c r="GG67" i="6"/>
  <c r="GG102" i="6"/>
  <c r="GG55" i="6"/>
  <c r="GG77" i="6"/>
  <c r="GG10" i="6"/>
  <c r="GG23" i="6"/>
  <c r="GG108" i="6"/>
  <c r="GG69" i="6"/>
  <c r="GG35" i="6"/>
  <c r="GG72" i="6"/>
  <c r="GG27" i="6"/>
  <c r="GG76" i="6"/>
  <c r="GG43" i="6"/>
  <c r="GG24" i="6"/>
  <c r="GG107" i="6"/>
  <c r="GG39" i="6"/>
  <c r="GG104" i="6"/>
  <c r="GG61" i="6"/>
  <c r="GG25" i="6"/>
  <c r="GG100" i="6"/>
  <c r="GG34" i="6"/>
  <c r="GG81" i="6"/>
  <c r="GG94" i="6"/>
  <c r="GG68" i="6"/>
  <c r="GG26" i="6"/>
  <c r="GG88" i="6"/>
  <c r="GG6" i="6"/>
  <c r="GG45" i="6"/>
  <c r="GG93" i="6"/>
  <c r="GG44" i="6"/>
  <c r="GG31" i="6"/>
  <c r="GG56" i="6"/>
  <c r="GG92" i="6"/>
  <c r="GG5" i="6"/>
  <c r="GG90" i="6"/>
  <c r="GG97" i="6"/>
  <c r="GG74" i="6"/>
  <c r="GG57" i="6"/>
  <c r="GG4" i="6"/>
  <c r="GG103" i="6"/>
  <c r="GG66" i="6"/>
  <c r="GG87" i="6"/>
  <c r="GG2" i="6"/>
  <c r="GG99" i="6"/>
  <c r="GG8" i="6"/>
  <c r="GG78" i="6"/>
  <c r="GG38" i="6"/>
  <c r="GG13" i="6"/>
  <c r="GG96" i="6"/>
  <c r="GG82" i="6"/>
  <c r="GG33" i="6"/>
  <c r="GG36" i="6"/>
  <c r="GG20" i="6"/>
  <c r="GG79" i="6"/>
  <c r="GG29" i="6"/>
  <c r="GG73" i="6"/>
  <c r="GG40" i="6"/>
  <c r="GG42" i="6"/>
  <c r="GG14" i="6"/>
  <c r="GG70" i="6"/>
  <c r="GG53" i="6"/>
  <c r="GG7" i="6"/>
  <c r="GG83" i="6"/>
  <c r="GG65" i="6"/>
  <c r="GG84" i="6"/>
  <c r="GG41" i="6"/>
  <c r="GG58" i="6"/>
  <c r="GG54" i="6"/>
  <c r="GG91" i="6"/>
  <c r="GX86" i="6"/>
  <c r="GX47" i="6"/>
  <c r="GX44" i="6"/>
  <c r="GX66" i="6"/>
  <c r="GX8" i="6"/>
  <c r="GX74" i="6"/>
  <c r="GX41" i="6"/>
  <c r="GX93" i="6"/>
  <c r="GX54" i="6"/>
  <c r="GX70" i="6"/>
  <c r="GX42" i="6"/>
  <c r="GX91" i="6"/>
  <c r="GX40" i="6"/>
  <c r="GX10" i="6"/>
  <c r="GX53" i="6"/>
  <c r="GX50" i="6"/>
  <c r="GX32" i="6"/>
  <c r="GX80" i="6"/>
  <c r="GX97" i="6"/>
  <c r="GX76" i="6"/>
  <c r="GX105" i="6"/>
  <c r="GX83" i="6"/>
  <c r="GX79" i="6"/>
  <c r="GX88" i="6"/>
  <c r="GX103" i="6"/>
  <c r="GX73" i="6"/>
  <c r="GX60" i="6"/>
  <c r="GU86" i="6"/>
  <c r="GU100" i="6"/>
  <c r="GU94" i="6"/>
  <c r="GU23" i="6"/>
  <c r="GU67" i="6"/>
  <c r="GU46" i="6"/>
  <c r="GU63" i="6"/>
  <c r="GU57" i="6"/>
  <c r="GU22" i="6"/>
  <c r="GU34" i="6"/>
  <c r="GU16" i="6"/>
  <c r="GU35" i="6"/>
  <c r="GU49" i="6"/>
  <c r="GU85" i="6"/>
  <c r="GU27" i="6"/>
  <c r="GU80" i="6"/>
  <c r="GU108" i="6"/>
  <c r="GU5" i="6"/>
  <c r="GU24" i="6"/>
  <c r="GU106" i="6"/>
  <c r="GU104" i="6"/>
  <c r="GU61" i="6"/>
  <c r="GU26" i="6"/>
  <c r="GU71" i="6"/>
  <c r="GU47" i="6"/>
  <c r="GU8" i="6"/>
  <c r="GU40" i="6"/>
  <c r="GU97" i="6"/>
  <c r="GU33" i="6"/>
  <c r="GU2" i="6"/>
  <c r="GU11" i="6"/>
  <c r="GU37" i="6"/>
  <c r="GU102" i="6"/>
  <c r="GU77" i="6"/>
  <c r="GU13" i="6"/>
  <c r="GU20" i="6"/>
  <c r="GU51" i="6"/>
  <c r="GU38" i="6"/>
  <c r="GU17" i="6"/>
  <c r="GU3" i="6"/>
  <c r="GU36" i="6"/>
  <c r="GU29" i="6"/>
  <c r="GU10" i="6"/>
  <c r="GU103" i="6"/>
  <c r="GU83" i="6"/>
  <c r="GU52" i="6"/>
  <c r="GU12" i="6"/>
  <c r="GU69" i="6"/>
  <c r="GU90" i="6"/>
  <c r="GU72" i="6"/>
  <c r="GU59" i="6"/>
  <c r="GU43" i="6"/>
  <c r="GU93" i="6"/>
  <c r="GU81" i="6"/>
  <c r="GU50" i="6"/>
  <c r="GU66" i="6"/>
  <c r="GU105" i="6"/>
  <c r="GU53" i="6"/>
  <c r="GU6" i="6"/>
  <c r="GU25" i="6"/>
  <c r="GU42" i="6"/>
  <c r="GU9" i="6"/>
  <c r="GU39" i="6"/>
  <c r="GU31" i="6"/>
  <c r="GU4" i="6"/>
  <c r="GU19" i="6"/>
  <c r="GU55" i="6"/>
  <c r="GU45" i="6"/>
  <c r="GU68" i="6"/>
  <c r="GU107" i="6"/>
  <c r="GU99" i="6"/>
  <c r="GU56" i="6"/>
  <c r="GU48" i="6"/>
  <c r="GU7" i="6"/>
  <c r="GU75" i="6"/>
  <c r="GU70" i="6"/>
  <c r="GU88" i="6"/>
  <c r="GU84" i="6"/>
  <c r="GU101" i="6"/>
  <c r="GA86" i="6"/>
  <c r="GA70" i="6"/>
  <c r="GA93" i="6"/>
  <c r="GA43" i="6"/>
  <c r="GA53" i="6"/>
  <c r="GA87" i="6"/>
  <c r="GA91" i="6"/>
  <c r="GA22" i="6"/>
  <c r="GA66" i="6"/>
  <c r="GA67" i="6"/>
  <c r="GA14" i="6"/>
  <c r="GA40" i="6"/>
  <c r="GA54" i="6"/>
  <c r="GA10" i="6"/>
  <c r="GA6" i="6"/>
  <c r="GA3" i="6"/>
  <c r="GA37" i="6"/>
  <c r="GA83" i="6"/>
  <c r="GA108" i="6"/>
  <c r="GA19" i="6"/>
  <c r="GA20" i="6"/>
  <c r="GA41" i="6"/>
  <c r="GA42" i="6"/>
  <c r="GA74" i="6"/>
  <c r="GA80" i="6"/>
  <c r="GA47" i="6"/>
  <c r="GA24" i="6"/>
  <c r="GA11" i="6"/>
  <c r="GA88" i="6"/>
  <c r="GA33" i="6"/>
  <c r="GA31" i="6"/>
  <c r="GA100" i="6"/>
  <c r="GA2" i="6"/>
  <c r="GA77" i="6"/>
  <c r="GA48" i="6"/>
  <c r="GA50" i="6"/>
  <c r="GA76" i="6"/>
  <c r="GA5" i="6"/>
  <c r="GA90" i="6"/>
  <c r="GA51" i="6"/>
  <c r="GA25" i="6"/>
  <c r="GA59" i="6"/>
  <c r="GA13" i="6"/>
  <c r="GA58" i="6"/>
  <c r="GA46" i="6"/>
  <c r="GA45" i="6"/>
  <c r="GA81" i="6"/>
  <c r="GA69" i="6"/>
  <c r="GA61" i="6"/>
  <c r="GA26" i="6"/>
  <c r="GA102" i="6"/>
  <c r="GA60" i="6"/>
  <c r="GA84" i="6"/>
  <c r="GA34" i="6"/>
  <c r="GA52" i="6"/>
  <c r="GA94" i="6"/>
  <c r="GA63" i="6"/>
  <c r="GA36" i="6"/>
  <c r="GA8" i="6"/>
  <c r="GA103" i="6"/>
  <c r="GA57" i="6"/>
  <c r="GA35" i="6"/>
  <c r="GA23" i="6"/>
  <c r="GA71" i="6"/>
  <c r="GA29" i="6"/>
  <c r="GA27" i="6"/>
  <c r="GA96" i="6"/>
  <c r="GA106" i="6"/>
  <c r="GA4" i="6"/>
  <c r="GA38" i="6"/>
  <c r="GA17" i="6"/>
  <c r="GA49" i="6"/>
  <c r="GA99" i="6"/>
  <c r="GA97" i="6"/>
  <c r="GA78" i="6"/>
  <c r="GA75" i="6"/>
  <c r="GA92" i="6"/>
  <c r="GA104" i="6"/>
  <c r="GA12" i="6"/>
  <c r="GA107" i="6"/>
  <c r="GA85" i="6"/>
  <c r="GA55" i="6"/>
  <c r="GA7" i="6"/>
  <c r="FR86" i="6"/>
  <c r="FR40" i="6"/>
  <c r="FR74" i="6"/>
  <c r="FR80" i="6"/>
  <c r="FR87" i="6"/>
  <c r="FR17" i="6"/>
  <c r="FR103" i="6"/>
  <c r="FR108" i="6"/>
  <c r="FR31" i="6"/>
  <c r="FR56" i="6"/>
  <c r="FR107" i="6"/>
  <c r="FR46" i="6"/>
  <c r="FR49" i="6"/>
  <c r="FR13" i="6"/>
  <c r="FR34" i="6"/>
  <c r="FR67" i="6"/>
  <c r="FR22" i="6"/>
  <c r="FR100" i="6"/>
  <c r="FR25" i="6"/>
  <c r="FR68" i="6"/>
  <c r="FR48" i="6"/>
  <c r="FR14" i="6"/>
  <c r="FR10" i="6"/>
  <c r="FR43" i="6"/>
  <c r="FR50" i="6"/>
  <c r="FR6" i="6"/>
  <c r="FR20" i="6"/>
  <c r="FR90" i="6"/>
  <c r="FR38" i="6"/>
  <c r="FR61" i="6"/>
  <c r="FR29" i="6"/>
  <c r="FR24" i="6"/>
  <c r="FR9" i="6"/>
  <c r="FR45" i="6"/>
  <c r="FR51" i="6"/>
  <c r="FR11" i="6"/>
  <c r="FR2" i="6"/>
  <c r="FR59" i="6"/>
  <c r="FR71" i="6"/>
  <c r="FR42" i="6"/>
  <c r="FR88" i="6"/>
  <c r="FR37" i="6"/>
  <c r="FR81" i="6"/>
  <c r="FR35" i="6"/>
  <c r="FR104" i="6"/>
  <c r="FR94" i="6"/>
  <c r="FR99" i="6"/>
  <c r="FR26" i="6"/>
  <c r="FR102" i="6"/>
  <c r="FR75" i="6"/>
  <c r="FR12" i="6"/>
  <c r="FR69" i="6"/>
  <c r="FR27" i="6"/>
  <c r="FR96" i="6"/>
  <c r="FR32" i="6"/>
  <c r="FR106" i="6"/>
  <c r="FR23" i="6"/>
  <c r="FR7" i="6"/>
  <c r="FR84" i="6"/>
  <c r="FR33" i="6"/>
  <c r="FR39" i="6"/>
  <c r="FR72" i="6"/>
  <c r="FR19" i="6"/>
  <c r="FR4" i="6"/>
  <c r="FR63" i="6"/>
  <c r="FR53" i="6"/>
  <c r="FR97" i="6"/>
  <c r="FR3" i="6"/>
  <c r="FR77" i="6"/>
  <c r="FR70" i="6"/>
  <c r="FR16" i="6"/>
  <c r="FR5" i="6"/>
  <c r="FR55" i="6"/>
  <c r="FR57" i="6"/>
  <c r="FR36" i="6"/>
  <c r="FR93" i="6"/>
  <c r="FR60" i="6"/>
  <c r="FR101" i="6"/>
  <c r="FR91" i="6"/>
  <c r="FR65" i="6"/>
  <c r="FR47" i="6"/>
  <c r="FR105" i="6"/>
  <c r="FR15" i="6"/>
  <c r="FR92" i="6"/>
  <c r="FR66" i="6"/>
  <c r="FR79" i="6"/>
  <c r="FR52" i="6"/>
  <c r="FR85" i="6"/>
  <c r="FR41" i="6"/>
  <c r="FR8" i="6"/>
  <c r="FR82" i="6"/>
  <c r="FO30" i="6"/>
  <c r="GM98" i="6"/>
  <c r="GS98" i="6"/>
  <c r="GA30" i="6"/>
  <c r="FT62" i="6"/>
  <c r="GO62" i="6"/>
  <c r="GU62" i="6"/>
  <c r="FO18" i="6"/>
  <c r="GS15" i="6"/>
  <c r="GK15" i="6"/>
  <c r="FO15" i="6"/>
  <c r="GG15" i="6"/>
  <c r="FY15" i="6"/>
  <c r="FW15" i="6"/>
  <c r="GK65" i="6"/>
  <c r="GO89" i="6"/>
  <c r="FZ65" i="6"/>
  <c r="FN65" i="6"/>
  <c r="GA89" i="6"/>
  <c r="GE21" i="6"/>
  <c r="GW21" i="6"/>
  <c r="FP21" i="6"/>
  <c r="GF32" i="6"/>
  <c r="GO21" i="6"/>
  <c r="GU21" i="6"/>
  <c r="GK30" i="6"/>
  <c r="GQ30" i="6"/>
  <c r="FN30" i="6"/>
  <c r="GF30" i="6"/>
  <c r="GI18" i="6"/>
  <c r="GP18" i="6"/>
  <c r="FQ18" i="6"/>
  <c r="FW18" i="6"/>
  <c r="FP18" i="6"/>
  <c r="GQ89" i="6"/>
  <c r="GB89" i="6"/>
  <c r="GI89" i="6"/>
  <c r="GD89" i="6"/>
  <c r="GO98" i="6"/>
  <c r="GN82" i="6"/>
  <c r="GD54" i="6"/>
  <c r="FP58" i="6"/>
  <c r="GE92" i="6"/>
  <c r="GW43" i="6"/>
  <c r="GT40" i="6"/>
  <c r="FO60" i="6"/>
  <c r="FT42" i="6"/>
  <c r="GJ14" i="6"/>
  <c r="GR77" i="6"/>
  <c r="GR59" i="6"/>
  <c r="GR55" i="6"/>
  <c r="GR2" i="6"/>
  <c r="GR52" i="6"/>
  <c r="GR69" i="6"/>
  <c r="GM43" i="6"/>
  <c r="GT29" i="6"/>
  <c r="GT72" i="6"/>
  <c r="GT102" i="6"/>
  <c r="GT9" i="6"/>
  <c r="GT39" i="6"/>
  <c r="GT56" i="6"/>
  <c r="GT108" i="6"/>
  <c r="GT31" i="6"/>
  <c r="GV41" i="6"/>
  <c r="FT102" i="6"/>
  <c r="FT85" i="6"/>
  <c r="FT27" i="6"/>
  <c r="FT39" i="6"/>
  <c r="FT45" i="6"/>
  <c r="FT16" i="6"/>
  <c r="FT108" i="6"/>
  <c r="FT69" i="6"/>
  <c r="GG50" i="6"/>
  <c r="FX18" i="6"/>
  <c r="FS105" i="6"/>
  <c r="GF105" i="6"/>
  <c r="GJ79" i="6"/>
  <c r="GT79" i="6"/>
  <c r="GU78" i="6"/>
  <c r="GJ13" i="6"/>
  <c r="GJ36" i="6"/>
  <c r="GJ4" i="6"/>
  <c r="GJ23" i="6"/>
  <c r="GJ67" i="6"/>
  <c r="GJ25" i="6"/>
  <c r="GJ81" i="6"/>
  <c r="GQ75" i="6"/>
  <c r="GU96" i="6"/>
  <c r="GX92" i="6"/>
  <c r="GD66" i="6"/>
  <c r="GL40" i="6"/>
  <c r="FS49" i="6"/>
  <c r="FS61" i="6"/>
  <c r="FS55" i="6"/>
  <c r="FS108" i="6"/>
  <c r="FS104" i="6"/>
  <c r="FS24" i="6"/>
  <c r="FS22" i="6"/>
  <c r="FS33" i="6"/>
  <c r="GC43" i="6"/>
  <c r="GV60" i="6"/>
  <c r="GH59" i="6"/>
  <c r="GH29" i="6"/>
  <c r="GH19" i="6"/>
  <c r="GH3" i="6"/>
  <c r="GH46" i="6"/>
  <c r="GH24" i="6"/>
  <c r="GH9" i="6"/>
  <c r="GP75" i="6"/>
  <c r="FV96" i="6"/>
  <c r="GR87" i="6"/>
  <c r="GH91" i="6"/>
  <c r="GO61" i="6"/>
  <c r="GO29" i="6"/>
  <c r="GO3" i="6"/>
  <c r="GO16" i="6"/>
  <c r="GO52" i="6"/>
  <c r="GO12" i="6"/>
  <c r="GO25" i="6"/>
  <c r="GO94" i="6"/>
  <c r="GF82" i="6"/>
  <c r="GS82" i="6"/>
  <c r="FT54" i="6"/>
  <c r="GX102" i="6"/>
  <c r="GX99" i="6"/>
  <c r="GX11" i="6"/>
  <c r="GX3" i="6"/>
  <c r="GX25" i="6"/>
  <c r="GX90" i="6"/>
  <c r="GX67" i="6"/>
  <c r="GS43" i="6"/>
  <c r="FP10" i="6"/>
  <c r="GI60" i="6"/>
  <c r="FQ42" i="6"/>
  <c r="GX14" i="6"/>
  <c r="GN59" i="6"/>
  <c r="GN72" i="6"/>
  <c r="GN55" i="6"/>
  <c r="GN51" i="6"/>
  <c r="GN104" i="6"/>
  <c r="GN33" i="6"/>
  <c r="GN5" i="6"/>
  <c r="GN12" i="6"/>
  <c r="FU63" i="6"/>
  <c r="FU26" i="6"/>
  <c r="FU61" i="6"/>
  <c r="FU19" i="6"/>
  <c r="FU69" i="6"/>
  <c r="FU9" i="6"/>
  <c r="FU6" i="6"/>
  <c r="FW41" i="6"/>
  <c r="GI20" i="6"/>
  <c r="FP99" i="6"/>
  <c r="GS19" i="6"/>
  <c r="GL35" i="6"/>
  <c r="FU73" i="6"/>
  <c r="FQ3" i="6"/>
  <c r="GB68" i="6"/>
  <c r="GF4" i="6"/>
  <c r="GD53" i="6"/>
  <c r="GF40" i="6"/>
  <c r="FW7" i="6"/>
  <c r="GK9" i="6"/>
  <c r="GC11" i="6"/>
  <c r="GL30" i="6"/>
  <c r="GR38" i="6"/>
  <c r="FT35" i="6"/>
  <c r="GJ94" i="6"/>
  <c r="GO4" i="6"/>
  <c r="GX22" i="6"/>
  <c r="GX78" i="6"/>
  <c r="GN45" i="6"/>
  <c r="GL103" i="6"/>
  <c r="GO78" i="6"/>
  <c r="FV89" i="6"/>
  <c r="FW30" i="6"/>
  <c r="GD98" i="6"/>
  <c r="GB30" i="6"/>
  <c r="GR4" i="6"/>
  <c r="GX75" i="6"/>
  <c r="FT104" i="6"/>
  <c r="GJ55" i="6"/>
  <c r="FN74" i="6"/>
  <c r="GO37" i="6"/>
  <c r="GR92" i="6"/>
  <c r="GX39" i="6"/>
  <c r="FN64" i="6"/>
  <c r="FP64" i="6"/>
  <c r="GO64" i="6"/>
  <c r="GT64" i="6"/>
  <c r="GW95" i="6"/>
  <c r="GR64" i="6"/>
  <c r="GO86" i="6"/>
  <c r="GO50" i="6"/>
  <c r="GO74" i="6"/>
  <c r="GO8" i="6"/>
  <c r="GO43" i="6"/>
  <c r="GO10" i="6"/>
  <c r="GO47" i="6"/>
  <c r="GO60" i="6"/>
  <c r="GO93" i="6"/>
  <c r="GO103" i="6"/>
  <c r="GO88" i="6"/>
  <c r="GO75" i="6"/>
  <c r="GO101" i="6"/>
  <c r="GO66" i="6"/>
  <c r="GO54" i="6"/>
  <c r="GO18" i="6"/>
  <c r="GO7" i="6"/>
  <c r="GO80" i="6"/>
  <c r="GO42" i="6"/>
  <c r="GO53" i="6"/>
  <c r="GO76" i="6"/>
  <c r="GO79" i="6"/>
  <c r="GO84" i="6"/>
  <c r="GO41" i="6"/>
  <c r="GO97" i="6"/>
  <c r="GO70" i="6"/>
  <c r="GO73" i="6"/>
  <c r="GO87" i="6"/>
  <c r="GO105" i="6"/>
  <c r="GE86" i="6"/>
  <c r="GE103" i="6"/>
  <c r="GE80" i="6"/>
  <c r="GE84" i="6"/>
  <c r="GE88" i="6"/>
  <c r="GE76" i="6"/>
  <c r="GE44" i="6"/>
  <c r="GE14" i="6"/>
  <c r="GE96" i="6"/>
  <c r="GE83" i="6"/>
  <c r="GE53" i="6"/>
  <c r="GE7" i="6"/>
  <c r="GE50" i="6"/>
  <c r="GE97" i="6"/>
  <c r="GE40" i="6"/>
  <c r="GE74" i="6"/>
  <c r="GE10" i="6"/>
  <c r="GE75" i="6"/>
  <c r="GE93" i="6"/>
  <c r="GE67" i="6"/>
  <c r="GE51" i="6"/>
  <c r="GE52" i="6"/>
  <c r="GE94" i="6"/>
  <c r="GE24" i="6"/>
  <c r="GE61" i="6"/>
  <c r="GE102" i="6"/>
  <c r="GE87" i="6"/>
  <c r="GE70" i="6"/>
  <c r="GE91" i="6"/>
  <c r="GE33" i="6"/>
  <c r="GE104" i="6"/>
  <c r="GE106" i="6"/>
  <c r="GE16" i="6"/>
  <c r="GE46" i="6"/>
  <c r="GE59" i="6"/>
  <c r="GE27" i="6"/>
  <c r="GE6" i="6"/>
  <c r="GE39" i="6"/>
  <c r="GE11" i="6"/>
  <c r="GE22" i="6"/>
  <c r="GE100" i="6"/>
  <c r="GE3" i="6"/>
  <c r="GE77" i="6"/>
  <c r="GE99" i="6"/>
  <c r="GE9" i="6"/>
  <c r="GE19" i="6"/>
  <c r="GE81" i="6"/>
  <c r="GE56" i="6"/>
  <c r="GE107" i="6"/>
  <c r="GE55" i="6"/>
  <c r="GE29" i="6"/>
  <c r="GE58" i="6"/>
  <c r="GE17" i="6"/>
  <c r="GE69" i="6"/>
  <c r="GE90" i="6"/>
  <c r="GE48" i="6"/>
  <c r="GE63" i="6"/>
  <c r="GE68" i="6"/>
  <c r="GE20" i="6"/>
  <c r="GE31" i="6"/>
  <c r="GE34" i="6"/>
  <c r="GE38" i="6"/>
  <c r="GE2" i="6"/>
  <c r="GE26" i="6"/>
  <c r="GE36" i="6"/>
  <c r="GE85" i="6"/>
  <c r="GE79" i="6"/>
  <c r="GE105" i="6"/>
  <c r="GE42" i="6"/>
  <c r="GE5" i="6"/>
  <c r="GE25" i="6"/>
  <c r="GE4" i="6"/>
  <c r="GE12" i="6"/>
  <c r="GE57" i="6"/>
  <c r="GE49" i="6"/>
  <c r="GE72" i="6"/>
  <c r="GE73" i="6"/>
  <c r="GE47" i="6"/>
  <c r="GE30" i="6"/>
  <c r="GE101" i="6"/>
  <c r="GH86" i="6"/>
  <c r="GH50" i="6"/>
  <c r="GH80" i="6"/>
  <c r="GH47" i="6"/>
  <c r="GH93" i="6"/>
  <c r="GH84" i="6"/>
  <c r="GH66" i="6"/>
  <c r="GH14" i="6"/>
  <c r="GH43" i="6"/>
  <c r="GH70" i="6"/>
  <c r="GH58" i="6"/>
  <c r="GH79" i="6"/>
  <c r="GH53" i="6"/>
  <c r="GH73" i="6"/>
  <c r="GH82" i="6"/>
  <c r="GH88" i="6"/>
  <c r="GH60" i="6"/>
  <c r="GH83" i="6"/>
  <c r="GH92" i="6"/>
  <c r="GH42" i="6"/>
  <c r="GH76" i="6"/>
  <c r="GH98" i="6"/>
  <c r="GH41" i="6"/>
  <c r="GH96" i="6"/>
  <c r="GH7" i="6"/>
  <c r="GH8" i="6"/>
  <c r="GH40" i="6"/>
  <c r="FO86" i="6"/>
  <c r="FO42" i="6"/>
  <c r="FO88" i="6"/>
  <c r="FO93" i="6"/>
  <c r="FO103" i="6"/>
  <c r="FO47" i="6"/>
  <c r="FO8" i="6"/>
  <c r="FO76" i="6"/>
  <c r="FO10" i="6"/>
  <c r="FO97" i="6"/>
  <c r="FO101" i="6"/>
  <c r="FO53" i="6"/>
  <c r="FO43" i="6"/>
  <c r="FO70" i="6"/>
  <c r="FO50" i="6"/>
  <c r="FO41" i="6"/>
  <c r="FO78" i="6"/>
  <c r="FO80" i="6"/>
  <c r="FO84" i="6"/>
  <c r="FO20" i="6"/>
  <c r="FO5" i="6"/>
  <c r="FO45" i="6"/>
  <c r="FO52" i="6"/>
  <c r="FO33" i="6"/>
  <c r="FO102" i="6"/>
  <c r="FO49" i="6"/>
  <c r="FO63" i="6"/>
  <c r="FO79" i="6"/>
  <c r="FO106" i="6"/>
  <c r="FO4" i="6"/>
  <c r="FO23" i="6"/>
  <c r="FO51" i="6"/>
  <c r="FO39" i="6"/>
  <c r="FO59" i="6"/>
  <c r="FO77" i="6"/>
  <c r="FO68" i="6"/>
  <c r="FO74" i="6"/>
  <c r="FO83" i="6"/>
  <c r="FO73" i="6"/>
  <c r="FO57" i="6"/>
  <c r="FO108" i="6"/>
  <c r="FO16" i="6"/>
  <c r="FO17" i="6"/>
  <c r="FO12" i="6"/>
  <c r="FO13" i="6"/>
  <c r="FO71" i="6"/>
  <c r="FO87" i="6"/>
  <c r="FO40" i="6"/>
  <c r="FO31" i="6"/>
  <c r="FO19" i="6"/>
  <c r="FO35" i="6"/>
  <c r="FO100" i="6"/>
  <c r="FO104" i="6"/>
  <c r="FO99" i="6"/>
  <c r="FO36" i="6"/>
  <c r="FO46" i="6"/>
  <c r="FO81" i="6"/>
  <c r="FO67" i="6"/>
  <c r="FO38" i="6"/>
  <c r="FO48" i="6"/>
  <c r="FO55" i="6"/>
  <c r="FO14" i="6"/>
  <c r="FO58" i="6"/>
  <c r="FO6" i="6"/>
  <c r="FO34" i="6"/>
  <c r="FO11" i="6"/>
  <c r="FO3" i="6"/>
  <c r="FO25" i="6"/>
  <c r="FO29" i="6"/>
  <c r="FO61" i="6"/>
  <c r="FO66" i="6"/>
  <c r="FO94" i="6"/>
  <c r="FO24" i="6"/>
  <c r="FO22" i="6"/>
  <c r="FO56" i="6"/>
  <c r="FO9" i="6"/>
  <c r="FO27" i="6"/>
  <c r="FO72" i="6"/>
  <c r="FN86" i="6"/>
  <c r="FN14" i="6"/>
  <c r="FN88" i="6"/>
  <c r="FN108" i="6"/>
  <c r="FN23" i="6"/>
  <c r="FN39" i="6"/>
  <c r="FN31" i="6"/>
  <c r="FN61" i="6"/>
  <c r="FN63" i="6"/>
  <c r="FN80" i="6"/>
  <c r="FN7" i="6"/>
  <c r="FN76" i="6"/>
  <c r="FN19" i="6"/>
  <c r="FN46" i="6"/>
  <c r="FN34" i="6"/>
  <c r="FN16" i="6"/>
  <c r="FN49" i="6"/>
  <c r="FN102" i="6"/>
  <c r="FN66" i="6"/>
  <c r="FN42" i="6"/>
  <c r="FN10" i="6"/>
  <c r="FN4" i="6"/>
  <c r="FN107" i="6"/>
  <c r="FN51" i="6"/>
  <c r="FN35" i="6"/>
  <c r="FN71" i="6"/>
  <c r="FN6" i="6"/>
  <c r="FN3" i="6"/>
  <c r="FN22" i="6"/>
  <c r="FN52" i="6"/>
  <c r="FN11" i="6"/>
  <c r="FN12" i="6"/>
  <c r="FN85" i="6"/>
  <c r="FN27" i="6"/>
  <c r="FN92" i="6"/>
  <c r="FN5" i="6"/>
  <c r="FN17" i="6"/>
  <c r="FN25" i="6"/>
  <c r="FN38" i="6"/>
  <c r="FN2" i="6"/>
  <c r="FN56" i="6"/>
  <c r="FN48" i="6"/>
  <c r="FN55" i="6"/>
  <c r="FN91" i="6"/>
  <c r="FN37" i="6"/>
  <c r="FN90" i="6"/>
  <c r="FN45" i="6"/>
  <c r="FN33" i="6"/>
  <c r="FN94" i="6"/>
  <c r="FN77" i="6"/>
  <c r="FN29" i="6"/>
  <c r="FN26" i="6"/>
  <c r="FN9" i="6"/>
  <c r="FN68" i="6"/>
  <c r="FN32" i="6"/>
  <c r="FN58" i="6"/>
  <c r="FN47" i="6"/>
  <c r="FN24" i="6"/>
  <c r="FN59" i="6"/>
  <c r="FN93" i="6"/>
  <c r="FN43" i="6"/>
  <c r="FN57" i="6"/>
  <c r="FN72" i="6"/>
  <c r="FN40" i="6"/>
  <c r="FN89" i="6"/>
  <c r="FN75" i="6"/>
  <c r="FN104" i="6"/>
  <c r="FN99" i="6"/>
  <c r="FN67" i="6"/>
  <c r="FN13" i="6"/>
  <c r="FN103" i="6"/>
  <c r="FN100" i="6"/>
  <c r="FN36" i="6"/>
  <c r="FN60" i="6"/>
  <c r="FN97" i="6"/>
  <c r="FN20" i="6"/>
  <c r="FN69" i="6"/>
  <c r="FN8" i="6"/>
  <c r="FN78" i="6"/>
  <c r="FN96" i="6"/>
  <c r="FN54" i="6"/>
  <c r="FN50" i="6"/>
  <c r="FN106" i="6"/>
  <c r="FN81" i="6"/>
  <c r="FN82" i="6"/>
  <c r="FN44" i="6"/>
  <c r="FN79" i="6"/>
  <c r="FN84" i="6"/>
  <c r="GG62" i="6"/>
  <c r="GM62" i="6"/>
  <c r="GE62" i="6"/>
  <c r="GA62" i="6"/>
  <c r="GU18" i="6"/>
  <c r="FN18" i="6"/>
  <c r="GW89" i="6"/>
  <c r="GC89" i="6"/>
  <c r="GG89" i="6"/>
  <c r="GS65" i="6"/>
  <c r="FT89" i="6"/>
  <c r="FS89" i="6"/>
  <c r="GR21" i="6"/>
  <c r="GG21" i="6"/>
  <c r="FS21" i="6"/>
  <c r="FO21" i="6"/>
  <c r="GX21" i="6"/>
  <c r="FR21" i="6"/>
  <c r="FQ32" i="6"/>
  <c r="GA32" i="6"/>
  <c r="GE28" i="6"/>
  <c r="GS28" i="6"/>
  <c r="GG32" i="6"/>
  <c r="GQ98" i="6"/>
  <c r="GL62" i="6"/>
  <c r="FO62" i="6"/>
  <c r="FP15" i="6"/>
  <c r="GJ15" i="6"/>
  <c r="GS10" i="6"/>
  <c r="GT65" i="6"/>
  <c r="FQ65" i="6"/>
  <c r="GD65" i="6"/>
  <c r="GP21" i="6"/>
  <c r="FT21" i="6"/>
  <c r="GC65" i="6"/>
  <c r="GO65" i="6"/>
  <c r="GB62" i="6"/>
  <c r="FS73" i="6"/>
  <c r="GQ73" i="6"/>
  <c r="GL82" i="6"/>
  <c r="FP101" i="6"/>
  <c r="FZ42" i="6"/>
  <c r="GQ10" i="6"/>
  <c r="FU60" i="6"/>
  <c r="GC91" i="6"/>
  <c r="FX14" i="6"/>
  <c r="GR71" i="6"/>
  <c r="GR26" i="6"/>
  <c r="GR90" i="6"/>
  <c r="GR57" i="6"/>
  <c r="GR23" i="6"/>
  <c r="GR24" i="6"/>
  <c r="GR22" i="6"/>
  <c r="FR54" i="6"/>
  <c r="GR42" i="6"/>
  <c r="FN41" i="6"/>
  <c r="GT36" i="6"/>
  <c r="GT59" i="6"/>
  <c r="GT63" i="6"/>
  <c r="GT22" i="6"/>
  <c r="GT3" i="6"/>
  <c r="GT81" i="6"/>
  <c r="FZ14" i="6"/>
  <c r="FT59" i="6"/>
  <c r="FT61" i="6"/>
  <c r="FT48" i="6"/>
  <c r="FT94" i="6"/>
  <c r="FT22" i="6"/>
  <c r="FT33" i="6"/>
  <c r="FT20" i="6"/>
  <c r="FT52" i="6"/>
  <c r="GR103" i="6"/>
  <c r="FP76" i="6"/>
  <c r="GR54" i="6"/>
  <c r="GR58" i="6"/>
  <c r="GH105" i="6"/>
  <c r="GD87" i="6"/>
  <c r="GJ29" i="6"/>
  <c r="GJ59" i="6"/>
  <c r="GJ90" i="6"/>
  <c r="GJ100" i="6"/>
  <c r="GJ34" i="6"/>
  <c r="GJ108" i="6"/>
  <c r="GJ107" i="6"/>
  <c r="GC75" i="6"/>
  <c r="GI96" i="6"/>
  <c r="GA101" i="6"/>
  <c r="FZ70" i="6"/>
  <c r="FS71" i="6"/>
  <c r="FS13" i="6"/>
  <c r="FS68" i="6"/>
  <c r="FS16" i="6"/>
  <c r="FS2" i="6"/>
  <c r="FS81" i="6"/>
  <c r="FX42" i="6"/>
  <c r="GF10" i="6"/>
  <c r="GX87" i="6"/>
  <c r="GH102" i="6"/>
  <c r="GH36" i="6"/>
  <c r="GH16" i="6"/>
  <c r="GH17" i="6"/>
  <c r="GH37" i="6"/>
  <c r="GH67" i="6"/>
  <c r="FO96" i="6"/>
  <c r="GB74" i="6"/>
  <c r="GT47" i="6"/>
  <c r="FU101" i="6"/>
  <c r="GO85" i="6"/>
  <c r="GO68" i="6"/>
  <c r="GO108" i="6"/>
  <c r="GO46" i="6"/>
  <c r="GO38" i="6"/>
  <c r="GO35" i="6"/>
  <c r="GO6" i="6"/>
  <c r="GU79" i="6"/>
  <c r="GV73" i="6"/>
  <c r="GA79" i="6"/>
  <c r="GX49" i="6"/>
  <c r="GX61" i="6"/>
  <c r="GX59" i="6"/>
  <c r="GX16" i="6"/>
  <c r="GX107" i="6"/>
  <c r="GX106" i="6"/>
  <c r="GX34" i="6"/>
  <c r="GX24" i="6"/>
  <c r="GP42" i="6"/>
  <c r="FZ10" i="6"/>
  <c r="GI87" i="6"/>
  <c r="GW88" i="6"/>
  <c r="GT14" i="6"/>
  <c r="GN102" i="6"/>
  <c r="GN77" i="6"/>
  <c r="GN19" i="6"/>
  <c r="GN20" i="6"/>
  <c r="GN57" i="6"/>
  <c r="GN11" i="6"/>
  <c r="GN4" i="6"/>
  <c r="GN25" i="6"/>
  <c r="FS70" i="6"/>
  <c r="FU102" i="6"/>
  <c r="FU36" i="6"/>
  <c r="FU68" i="6"/>
  <c r="FU24" i="6"/>
  <c r="FU3" i="6"/>
  <c r="FU23" i="6"/>
  <c r="GV75" i="6"/>
  <c r="GC70" i="6"/>
  <c r="FP45" i="6"/>
  <c r="FO85" i="6"/>
  <c r="GU91" i="6"/>
  <c r="GS24" i="6"/>
  <c r="GL107" i="6"/>
  <c r="GC79" i="6"/>
  <c r="GB55" i="6"/>
  <c r="FS78" i="6"/>
  <c r="GF24" i="6"/>
  <c r="GE71" i="6"/>
  <c r="FR78" i="6"/>
  <c r="GV47" i="6"/>
  <c r="GS54" i="6"/>
  <c r="FY102" i="6"/>
  <c r="GD30" i="6"/>
  <c r="GK62" i="6"/>
  <c r="FN21" i="6"/>
  <c r="GR106" i="6"/>
  <c r="GD14" i="6"/>
  <c r="FT49" i="6"/>
  <c r="FT6" i="6"/>
  <c r="GN79" i="6"/>
  <c r="GJ26" i="6"/>
  <c r="GJ16" i="6"/>
  <c r="GN44" i="6"/>
  <c r="FZ7" i="6"/>
  <c r="GN14" i="6"/>
  <c r="GX51" i="6"/>
  <c r="GN48" i="6"/>
  <c r="FQ97" i="6"/>
  <c r="GR82" i="6"/>
  <c r="GD64" i="6"/>
  <c r="FQ86" i="6"/>
  <c r="FQ88" i="6"/>
  <c r="FQ60" i="6"/>
  <c r="FQ91" i="6"/>
  <c r="FQ80" i="6"/>
  <c r="FQ53" i="6"/>
  <c r="FQ66" i="6"/>
  <c r="FQ40" i="6"/>
  <c r="FQ50" i="6"/>
  <c r="FQ93" i="6"/>
  <c r="FQ10" i="6"/>
  <c r="FQ101" i="6"/>
  <c r="FQ76" i="6"/>
  <c r="FQ79" i="6"/>
  <c r="FQ70" i="6"/>
  <c r="FQ84" i="6"/>
  <c r="FQ58" i="6"/>
  <c r="FQ7" i="6"/>
  <c r="FQ74" i="6"/>
  <c r="FQ92" i="6"/>
  <c r="FQ78" i="6"/>
  <c r="FQ31" i="6"/>
  <c r="FQ24" i="6"/>
  <c r="FQ34" i="6"/>
  <c r="FQ17" i="6"/>
  <c r="FQ38" i="6"/>
  <c r="FQ48" i="6"/>
  <c r="FQ14" i="6"/>
  <c r="FQ75" i="6"/>
  <c r="FQ16" i="6"/>
  <c r="FQ12" i="6"/>
  <c r="FQ45" i="6"/>
  <c r="FQ4" i="6"/>
  <c r="FQ99" i="6"/>
  <c r="FQ26" i="6"/>
  <c r="FQ105" i="6"/>
  <c r="FQ54" i="6"/>
  <c r="FQ25" i="6"/>
  <c r="FQ23" i="6"/>
  <c r="FQ56" i="6"/>
  <c r="FQ11" i="6"/>
  <c r="FQ51" i="6"/>
  <c r="FQ13" i="6"/>
  <c r="FQ27" i="6"/>
  <c r="FQ96" i="6"/>
  <c r="FQ6" i="6"/>
  <c r="FQ100" i="6"/>
  <c r="FQ2" i="6"/>
  <c r="FQ81" i="6"/>
  <c r="FQ9" i="6"/>
  <c r="FQ63" i="6"/>
  <c r="FQ61" i="6"/>
  <c r="FQ87" i="6"/>
  <c r="FQ57" i="6"/>
  <c r="FQ69" i="6"/>
  <c r="FQ19" i="6"/>
  <c r="FQ5" i="6"/>
  <c r="FQ22" i="6"/>
  <c r="FQ67" i="6"/>
  <c r="FQ49" i="6"/>
  <c r="FQ102" i="6"/>
  <c r="FQ82" i="6"/>
  <c r="FQ73" i="6"/>
  <c r="FQ33" i="6"/>
  <c r="FQ35" i="6"/>
  <c r="FQ94" i="6"/>
  <c r="FQ107" i="6"/>
  <c r="FQ36" i="6"/>
  <c r="FQ77" i="6"/>
  <c r="FQ72" i="6"/>
  <c r="FQ83" i="6"/>
  <c r="FQ103" i="6"/>
  <c r="FQ37" i="6"/>
  <c r="FQ20" i="6"/>
  <c r="FQ39" i="6"/>
  <c r="FQ104" i="6"/>
  <c r="FQ90" i="6"/>
  <c r="FQ71" i="6"/>
  <c r="FQ85" i="6"/>
  <c r="FQ68" i="6"/>
  <c r="GK86" i="6"/>
  <c r="GK60" i="6"/>
  <c r="GK75" i="6"/>
  <c r="GK80" i="6"/>
  <c r="GK47" i="6"/>
  <c r="GK8" i="6"/>
  <c r="GK7" i="6"/>
  <c r="GK70" i="6"/>
  <c r="GK42" i="6"/>
  <c r="GK41" i="6"/>
  <c r="GK5" i="6"/>
  <c r="GK35" i="6"/>
  <c r="GK51" i="6"/>
  <c r="GK107" i="6"/>
  <c r="GK38" i="6"/>
  <c r="GK97" i="6"/>
  <c r="GK49" i="6"/>
  <c r="GK91" i="6"/>
  <c r="GK40" i="6"/>
  <c r="GK4" i="6"/>
  <c r="GK39" i="6"/>
  <c r="GK45" i="6"/>
  <c r="GK90" i="6"/>
  <c r="GK12" i="6"/>
  <c r="GK13" i="6"/>
  <c r="GK71" i="6"/>
  <c r="GK85" i="6"/>
  <c r="GK19" i="6"/>
  <c r="GK25" i="6"/>
  <c r="GK16" i="6"/>
  <c r="GK100" i="6"/>
  <c r="GK37" i="6"/>
  <c r="GK36" i="6"/>
  <c r="GK72" i="6"/>
  <c r="GK48" i="6"/>
  <c r="GK87" i="6"/>
  <c r="GK33" i="6"/>
  <c r="GK81" i="6"/>
  <c r="GK3" i="6"/>
  <c r="GK11" i="6"/>
  <c r="GK67" i="6"/>
  <c r="GK29" i="6"/>
  <c r="GK26" i="6"/>
  <c r="GK99" i="6"/>
  <c r="GK44" i="6"/>
  <c r="GK79" i="6"/>
  <c r="GK57" i="6"/>
  <c r="GK108" i="6"/>
  <c r="GK94" i="6"/>
  <c r="GK106" i="6"/>
  <c r="GK55" i="6"/>
  <c r="GK61" i="6"/>
  <c r="GK96" i="6"/>
  <c r="GK101" i="6"/>
  <c r="GK93" i="6"/>
  <c r="GK84" i="6"/>
  <c r="GK17" i="6"/>
  <c r="GK56" i="6"/>
  <c r="GK52" i="6"/>
  <c r="GK102" i="6"/>
  <c r="GK27" i="6"/>
  <c r="GK73" i="6"/>
  <c r="GK78" i="6"/>
  <c r="GK6" i="6"/>
  <c r="GK69" i="6"/>
  <c r="GK104" i="6"/>
  <c r="GK46" i="6"/>
  <c r="GK20" i="6"/>
  <c r="GK22" i="6"/>
  <c r="GK77" i="6"/>
  <c r="GK63" i="6"/>
  <c r="GK88" i="6"/>
  <c r="GK2" i="6"/>
  <c r="GK74" i="6"/>
  <c r="GK53" i="6"/>
  <c r="GK31" i="6"/>
  <c r="GK34" i="6"/>
  <c r="GK82" i="6"/>
  <c r="GK14" i="6"/>
  <c r="GK10" i="6"/>
  <c r="GK68" i="6"/>
  <c r="GK66" i="6"/>
  <c r="GK105" i="6"/>
  <c r="GK59" i="6"/>
  <c r="GK83" i="6"/>
  <c r="GK58" i="6"/>
  <c r="GK43" i="6"/>
  <c r="GK24" i="6"/>
  <c r="GK50" i="6"/>
  <c r="GK23" i="6"/>
  <c r="GK54" i="6"/>
  <c r="FQ89" i="6"/>
  <c r="FZ89" i="6"/>
  <c r="GC62" i="6"/>
  <c r="GX89" i="6"/>
  <c r="GA82" i="6"/>
  <c r="GC8" i="6"/>
  <c r="GR68" i="6"/>
  <c r="GF92" i="6"/>
  <c r="FT56" i="6"/>
  <c r="FN105" i="6"/>
  <c r="GJ68" i="6"/>
  <c r="GO56" i="6"/>
  <c r="GL98" i="6"/>
  <c r="GX45" i="6"/>
  <c r="FP84" i="6"/>
  <c r="GN36" i="6"/>
  <c r="GN69" i="6"/>
  <c r="FN95" i="6"/>
  <c r="FZ95" i="6"/>
  <c r="GF95" i="6"/>
  <c r="FT95" i="6"/>
  <c r="GD95" i="6"/>
  <c r="FX64" i="6"/>
  <c r="GB64" i="6"/>
  <c r="GR86" i="6"/>
  <c r="GR83" i="6"/>
  <c r="GR84" i="6"/>
  <c r="GR91" i="6"/>
  <c r="GR66" i="6"/>
  <c r="GR79" i="6"/>
  <c r="GR105" i="6"/>
  <c r="GR73" i="6"/>
  <c r="GR78" i="6"/>
  <c r="GR70" i="6"/>
  <c r="GR93" i="6"/>
  <c r="GR80" i="6"/>
  <c r="GR76" i="6"/>
  <c r="GR14" i="6"/>
  <c r="GR88" i="6"/>
  <c r="GR30" i="6"/>
  <c r="GR43" i="6"/>
  <c r="GR8" i="6"/>
  <c r="GR74" i="6"/>
  <c r="GR7" i="6"/>
  <c r="GR10" i="6"/>
  <c r="GR53" i="6"/>
  <c r="GR60" i="6"/>
  <c r="GR47" i="6"/>
  <c r="GR75" i="6"/>
  <c r="GM86" i="6"/>
  <c r="GM108" i="6"/>
  <c r="GM56" i="6"/>
  <c r="GM4" i="6"/>
  <c r="GM12" i="6"/>
  <c r="GM72" i="6"/>
  <c r="GM27" i="6"/>
  <c r="GM66" i="6"/>
  <c r="GM54" i="6"/>
  <c r="GM9" i="6"/>
  <c r="GM51" i="6"/>
  <c r="GM90" i="6"/>
  <c r="GM52" i="6"/>
  <c r="GM2" i="6"/>
  <c r="GM59" i="6"/>
  <c r="GM13" i="6"/>
  <c r="GM84" i="6"/>
  <c r="GM88" i="6"/>
  <c r="GM80" i="6"/>
  <c r="GM20" i="6"/>
  <c r="GM16" i="6"/>
  <c r="GM107" i="6"/>
  <c r="GM35" i="6"/>
  <c r="GM25" i="6"/>
  <c r="GM77" i="6"/>
  <c r="GM102" i="6"/>
  <c r="GM41" i="6"/>
  <c r="GM6" i="6"/>
  <c r="GM11" i="6"/>
  <c r="GM17" i="6"/>
  <c r="GM81" i="6"/>
  <c r="GM39" i="6"/>
  <c r="GM29" i="6"/>
  <c r="GM36" i="6"/>
  <c r="GM83" i="6"/>
  <c r="GM67" i="6"/>
  <c r="GM31" i="6"/>
  <c r="GM24" i="6"/>
  <c r="GM69" i="6"/>
  <c r="GM19" i="6"/>
  <c r="GM3" i="6"/>
  <c r="GM63" i="6"/>
  <c r="GM26" i="6"/>
  <c r="GM53" i="6"/>
  <c r="GM87" i="6"/>
  <c r="GM33" i="6"/>
  <c r="GM5" i="6"/>
  <c r="GM46" i="6"/>
  <c r="GM100" i="6"/>
  <c r="GM45" i="6"/>
  <c r="GM68" i="6"/>
  <c r="GM71" i="6"/>
  <c r="GM85" i="6"/>
  <c r="GM74" i="6"/>
  <c r="GM37" i="6"/>
  <c r="GM61" i="6"/>
  <c r="GM14" i="6"/>
  <c r="GM91" i="6"/>
  <c r="GM104" i="6"/>
  <c r="GM49" i="6"/>
  <c r="GM50" i="6"/>
  <c r="GM92" i="6"/>
  <c r="GM40" i="6"/>
  <c r="GM23" i="6"/>
  <c r="GM55" i="6"/>
  <c r="GM75" i="6"/>
  <c r="GM38" i="6"/>
  <c r="GM103" i="6"/>
  <c r="GM105" i="6"/>
  <c r="GM7" i="6"/>
  <c r="GM82" i="6"/>
  <c r="GM106" i="6"/>
  <c r="GM34" i="6"/>
  <c r="GM57" i="6"/>
  <c r="GM94" i="6"/>
  <c r="GM60" i="6"/>
  <c r="GM101" i="6"/>
  <c r="GM99" i="6"/>
  <c r="GM21" i="6"/>
  <c r="GM93" i="6"/>
  <c r="GM97" i="6"/>
  <c r="GM58" i="6"/>
  <c r="GM96" i="6"/>
  <c r="GM79" i="6"/>
  <c r="GM22" i="6"/>
  <c r="GM42" i="6"/>
  <c r="GM78" i="6"/>
  <c r="GI86" i="6"/>
  <c r="GI7" i="6"/>
  <c r="GI103" i="6"/>
  <c r="GI40" i="6"/>
  <c r="GI92" i="6"/>
  <c r="GI93" i="6"/>
  <c r="GI80" i="6"/>
  <c r="GI76" i="6"/>
  <c r="GI10" i="6"/>
  <c r="GI53" i="6"/>
  <c r="GI73" i="6"/>
  <c r="GI50" i="6"/>
  <c r="GI83" i="6"/>
  <c r="GI84" i="6"/>
  <c r="GI75" i="6"/>
  <c r="GI62" i="6"/>
  <c r="GI91" i="6"/>
  <c r="GI58" i="6"/>
  <c r="GI42" i="6"/>
  <c r="GI33" i="6"/>
  <c r="GI17" i="6"/>
  <c r="GI107" i="6"/>
  <c r="GI108" i="6"/>
  <c r="GI27" i="6"/>
  <c r="GI85" i="6"/>
  <c r="GI55" i="6"/>
  <c r="GI4" i="6"/>
  <c r="GI2" i="6"/>
  <c r="GI46" i="6"/>
  <c r="GI39" i="6"/>
  <c r="GI23" i="6"/>
  <c r="GI49" i="6"/>
  <c r="GI102" i="6"/>
  <c r="GI36" i="6"/>
  <c r="GI97" i="6"/>
  <c r="GI101" i="6"/>
  <c r="GI43" i="6"/>
  <c r="GI19" i="6"/>
  <c r="GI12" i="6"/>
  <c r="GI31" i="6"/>
  <c r="GI94" i="6"/>
  <c r="GI34" i="6"/>
  <c r="GI61" i="6"/>
  <c r="GI63" i="6"/>
  <c r="GI41" i="6"/>
  <c r="GI37" i="6"/>
  <c r="GI51" i="6"/>
  <c r="GI35" i="6"/>
  <c r="GI67" i="6"/>
  <c r="GI48" i="6"/>
  <c r="GI24" i="6"/>
  <c r="GI90" i="6"/>
  <c r="GI56" i="6"/>
  <c r="GI3" i="6"/>
  <c r="GI38" i="6"/>
  <c r="GI72" i="6"/>
  <c r="GI99" i="6"/>
  <c r="GI6" i="6"/>
  <c r="GI5" i="6"/>
  <c r="GI45" i="6"/>
  <c r="GI11" i="6"/>
  <c r="GI81" i="6"/>
  <c r="GI25" i="6"/>
  <c r="GI13" i="6"/>
  <c r="GI77" i="6"/>
  <c r="GI66" i="6"/>
  <c r="GI88" i="6"/>
  <c r="GI16" i="6"/>
  <c r="GI57" i="6"/>
  <c r="GI22" i="6"/>
  <c r="GI69" i="6"/>
  <c r="GI104" i="6"/>
  <c r="GI100" i="6"/>
  <c r="GI71" i="6"/>
  <c r="GI68" i="6"/>
  <c r="FV86" i="6"/>
  <c r="FV6" i="6"/>
  <c r="FV19" i="6"/>
  <c r="FV67" i="6"/>
  <c r="FV56" i="6"/>
  <c r="FV106" i="6"/>
  <c r="FV72" i="6"/>
  <c r="FV71" i="6"/>
  <c r="FV75" i="6"/>
  <c r="FV64" i="6"/>
  <c r="FV40" i="6"/>
  <c r="FV76" i="6"/>
  <c r="FV46" i="6"/>
  <c r="FV33" i="6"/>
  <c r="FV11" i="6"/>
  <c r="FV12" i="6"/>
  <c r="FV104" i="6"/>
  <c r="FV59" i="6"/>
  <c r="FV27" i="6"/>
  <c r="FV78" i="6"/>
  <c r="FV25" i="6"/>
  <c r="FV5" i="6"/>
  <c r="FV37" i="6"/>
  <c r="FV94" i="6"/>
  <c r="FV90" i="6"/>
  <c r="FV55" i="6"/>
  <c r="FV48" i="6"/>
  <c r="FV13" i="6"/>
  <c r="FV84" i="6"/>
  <c r="FV53" i="6"/>
  <c r="FV81" i="6"/>
  <c r="FV17" i="6"/>
  <c r="FV34" i="6"/>
  <c r="FV39" i="6"/>
  <c r="FV52" i="6"/>
  <c r="FV68" i="6"/>
  <c r="FV85" i="6"/>
  <c r="FV63" i="6"/>
  <c r="FV93" i="6"/>
  <c r="FV107" i="6"/>
  <c r="FV22" i="6"/>
  <c r="FV3" i="6"/>
  <c r="FV69" i="6"/>
  <c r="FV45" i="6"/>
  <c r="FV29" i="6"/>
  <c r="FV26" i="6"/>
  <c r="FV102" i="6"/>
  <c r="FV91" i="6"/>
  <c r="FV80" i="6"/>
  <c r="FV24" i="6"/>
  <c r="FV31" i="6"/>
  <c r="FV2" i="6"/>
  <c r="FV23" i="6"/>
  <c r="FV4" i="6"/>
  <c r="FV36" i="6"/>
  <c r="FV49" i="6"/>
  <c r="FV16" i="6"/>
  <c r="FV66" i="6"/>
  <c r="FV38" i="6"/>
  <c r="FV50" i="6"/>
  <c r="FV60" i="6"/>
  <c r="FV43" i="6"/>
  <c r="FV20" i="6"/>
  <c r="FV35" i="6"/>
  <c r="FV92" i="6"/>
  <c r="FV10" i="6"/>
  <c r="FV57" i="6"/>
  <c r="FV100" i="6"/>
  <c r="FV103" i="6"/>
  <c r="FV15" i="6"/>
  <c r="FV108" i="6"/>
  <c r="FV61" i="6"/>
  <c r="FV9" i="6"/>
  <c r="FV99" i="6"/>
  <c r="FV77" i="6"/>
  <c r="FV101" i="6"/>
  <c r="FV62" i="6"/>
  <c r="FV97" i="6"/>
  <c r="FV51" i="6"/>
  <c r="FV82" i="6"/>
  <c r="FV87" i="6"/>
  <c r="FV21" i="6"/>
  <c r="GJ86" i="6"/>
  <c r="GJ93" i="6"/>
  <c r="GJ76" i="6"/>
  <c r="GJ80" i="6"/>
  <c r="GJ50" i="6"/>
  <c r="GJ66" i="6"/>
  <c r="GJ58" i="6"/>
  <c r="GJ70" i="6"/>
  <c r="GJ65" i="6"/>
  <c r="GJ10" i="6"/>
  <c r="GJ47" i="6"/>
  <c r="GJ43" i="6"/>
  <c r="GJ88" i="6"/>
  <c r="GJ103" i="6"/>
  <c r="GJ42" i="6"/>
  <c r="GJ74" i="6"/>
  <c r="GJ92" i="6"/>
  <c r="GJ40" i="6"/>
  <c r="GJ97" i="6"/>
  <c r="GJ87" i="6"/>
  <c r="GJ44" i="6"/>
  <c r="GJ82" i="6"/>
  <c r="GJ53" i="6"/>
  <c r="GJ84" i="6"/>
  <c r="GJ30" i="6"/>
  <c r="GJ96" i="6"/>
  <c r="GJ41" i="6"/>
  <c r="GG18" i="6"/>
  <c r="GM18" i="6"/>
  <c r="GB18" i="6"/>
  <c r="GC15" i="6"/>
  <c r="GX15" i="6"/>
  <c r="GP15" i="6"/>
  <c r="GR15" i="6"/>
  <c r="FZ21" i="6"/>
  <c r="GH21" i="6"/>
  <c r="FY21" i="6"/>
  <c r="GK21" i="6"/>
  <c r="GC21" i="6"/>
  <c r="GB21" i="6"/>
  <c r="GI32" i="6"/>
  <c r="GR32" i="6"/>
  <c r="FS32" i="6"/>
  <c r="GD28" i="6"/>
  <c r="GC32" i="6"/>
  <c r="GU30" i="6"/>
  <c r="GC30" i="6"/>
  <c r="FU30" i="6"/>
  <c r="FZ30" i="6"/>
  <c r="GX30" i="6"/>
  <c r="GA18" i="6"/>
  <c r="GH18" i="6"/>
  <c r="GV18" i="6"/>
  <c r="GN18" i="6"/>
  <c r="FW62" i="6"/>
  <c r="GL89" i="6"/>
  <c r="GE89" i="6"/>
  <c r="GT89" i="6"/>
  <c r="GH89" i="6"/>
  <c r="FQ15" i="6"/>
  <c r="GV89" i="6"/>
  <c r="GV32" i="6"/>
  <c r="GI21" i="6"/>
  <c r="GT32" i="6"/>
  <c r="GS32" i="6"/>
  <c r="GK32" i="6"/>
  <c r="FU21" i="6"/>
  <c r="GW18" i="6"/>
  <c r="GJ105" i="6"/>
  <c r="GG105" i="6"/>
  <c r="GJ73" i="6"/>
  <c r="GT73" i="6"/>
  <c r="GG60" i="6"/>
  <c r="GB42" i="6"/>
  <c r="GN74" i="6"/>
  <c r="FV8" i="6"/>
  <c r="GB92" i="6"/>
  <c r="GR61" i="6"/>
  <c r="GR27" i="6"/>
  <c r="GR45" i="6"/>
  <c r="GR12" i="6"/>
  <c r="GR11" i="6"/>
  <c r="GR35" i="6"/>
  <c r="GR39" i="6"/>
  <c r="GR6" i="6"/>
  <c r="GQ8" i="6"/>
  <c r="GM70" i="6"/>
  <c r="GQ42" i="6"/>
  <c r="GS14" i="6"/>
  <c r="GT26" i="6"/>
  <c r="GT85" i="6"/>
  <c r="GT77" i="6"/>
  <c r="GT12" i="6"/>
  <c r="GT2" i="6"/>
  <c r="GT69" i="6"/>
  <c r="GT25" i="6"/>
  <c r="GT11" i="6"/>
  <c r="FV14" i="6"/>
  <c r="FT26" i="6"/>
  <c r="FT71" i="6"/>
  <c r="FT90" i="6"/>
  <c r="FT11" i="6"/>
  <c r="FT37" i="6"/>
  <c r="FT24" i="6"/>
  <c r="GR41" i="6"/>
  <c r="FO89" i="6"/>
  <c r="GV82" i="6"/>
  <c r="FO82" i="6"/>
  <c r="GE82" i="6"/>
  <c r="GJ49" i="6"/>
  <c r="GJ63" i="6"/>
  <c r="GJ72" i="6"/>
  <c r="GJ2" i="6"/>
  <c r="GJ24" i="6"/>
  <c r="GJ104" i="6"/>
  <c r="GJ69" i="6"/>
  <c r="GS66" i="6"/>
  <c r="FP50" i="6"/>
  <c r="GI78" i="6"/>
  <c r="GJ83" i="6"/>
  <c r="FS26" i="6"/>
  <c r="FS77" i="6"/>
  <c r="FS63" i="6"/>
  <c r="FS3" i="6"/>
  <c r="FS45" i="6"/>
  <c r="FS23" i="6"/>
  <c r="FS11" i="6"/>
  <c r="FS20" i="6"/>
  <c r="GJ91" i="6"/>
  <c r="GH61" i="6"/>
  <c r="GH49" i="6"/>
  <c r="GH51" i="6"/>
  <c r="GH25" i="6"/>
  <c r="GH4" i="6"/>
  <c r="GH100" i="6"/>
  <c r="FU66" i="6"/>
  <c r="FZ53" i="6"/>
  <c r="GF47" i="6"/>
  <c r="GH78" i="6"/>
  <c r="GO36" i="6"/>
  <c r="GO13" i="6"/>
  <c r="GO104" i="6"/>
  <c r="GO34" i="6"/>
  <c r="GO11" i="6"/>
  <c r="GO107" i="6"/>
  <c r="GO19" i="6"/>
  <c r="GQ53" i="6"/>
  <c r="GQ32" i="6"/>
  <c r="GO58" i="6"/>
  <c r="GB105" i="6"/>
  <c r="FY105" i="6"/>
  <c r="GB79" i="6"/>
  <c r="GC41" i="6"/>
  <c r="GX71" i="6"/>
  <c r="GX36" i="6"/>
  <c r="GX72" i="6"/>
  <c r="GX57" i="6"/>
  <c r="GX5" i="6"/>
  <c r="GX33" i="6"/>
  <c r="GX81" i="6"/>
  <c r="FV42" i="6"/>
  <c r="GK76" i="6"/>
  <c r="FU8" i="6"/>
  <c r="GC101" i="6"/>
  <c r="GN13" i="6"/>
  <c r="GN26" i="6"/>
  <c r="GN37" i="6"/>
  <c r="GN16" i="6"/>
  <c r="GN39" i="6"/>
  <c r="GN67" i="6"/>
  <c r="GN6" i="6"/>
  <c r="FZ8" i="6"/>
  <c r="FV70" i="6"/>
  <c r="FU55" i="6"/>
  <c r="FU71" i="6"/>
  <c r="FU52" i="6"/>
  <c r="FU12" i="6"/>
  <c r="FU20" i="6"/>
  <c r="GI47" i="6"/>
  <c r="GM44" i="6"/>
  <c r="GI29" i="6"/>
  <c r="FP51" i="6"/>
  <c r="FO26" i="6"/>
  <c r="GS57" i="6"/>
  <c r="GL19" i="6"/>
  <c r="GO82" i="6"/>
  <c r="FQ46" i="6"/>
  <c r="GB3" i="6"/>
  <c r="GF17" i="6"/>
  <c r="GP82" i="6"/>
  <c r="GE108" i="6"/>
  <c r="GA68" i="6"/>
  <c r="GD55" i="6"/>
  <c r="GM48" i="6"/>
  <c r="GZ64" i="6" l="1"/>
  <c r="GZ7" i="6"/>
  <c r="GY7" i="6"/>
  <c r="GZ71" i="6"/>
  <c r="GY71" i="6"/>
  <c r="GZ102" i="6"/>
  <c r="GY102" i="6"/>
  <c r="GZ43" i="6"/>
  <c r="GY43" i="6"/>
  <c r="GZ79" i="6"/>
  <c r="GY79" i="6"/>
  <c r="GZ53" i="6"/>
  <c r="GY53" i="6"/>
  <c r="GZ86" i="6"/>
  <c r="GY86" i="6"/>
  <c r="GZ27" i="6"/>
  <c r="GY27" i="6"/>
  <c r="GZ58" i="6"/>
  <c r="GY58" i="6"/>
  <c r="GZ63" i="6"/>
  <c r="GY63" i="6"/>
  <c r="GY51" i="6"/>
  <c r="GZ51" i="6"/>
  <c r="GY64" i="6"/>
  <c r="GZ103" i="6"/>
  <c r="GY103" i="6"/>
  <c r="GZ29" i="6"/>
  <c r="GY29" i="6"/>
  <c r="GY87" i="6"/>
  <c r="GZ87" i="6"/>
  <c r="GZ14" i="6"/>
  <c r="GY14" i="6"/>
  <c r="GZ83" i="6"/>
  <c r="GY83" i="6"/>
  <c r="GZ50" i="6"/>
  <c r="GY50" i="6"/>
  <c r="GZ85" i="6"/>
  <c r="GY85" i="6"/>
  <c r="GZ89" i="6"/>
  <c r="GY89" i="6"/>
  <c r="GZ12" i="6"/>
  <c r="GY12" i="6"/>
  <c r="GZ98" i="6"/>
  <c r="GY98" i="6"/>
  <c r="GZ66" i="6"/>
  <c r="GY66" i="6"/>
  <c r="GZ108" i="6"/>
  <c r="GY108" i="6"/>
  <c r="GY21" i="6"/>
  <c r="GZ21" i="6"/>
  <c r="GZ2" i="6"/>
  <c r="GY2" i="6"/>
  <c r="GZ80" i="6"/>
  <c r="GY80" i="6"/>
  <c r="GZ11" i="6"/>
  <c r="GY11" i="6"/>
  <c r="GZ65" i="6"/>
  <c r="GY65" i="6"/>
  <c r="GY82" i="6"/>
  <c r="GZ82" i="6"/>
  <c r="GY105" i="6"/>
  <c r="GZ105" i="6"/>
  <c r="GY54" i="6"/>
  <c r="GZ54" i="6"/>
  <c r="GZ78" i="6"/>
  <c r="GY78" i="6"/>
  <c r="GY61" i="6"/>
  <c r="GZ61" i="6"/>
  <c r="GZ81" i="6"/>
  <c r="GY81" i="6"/>
  <c r="GZ5" i="6"/>
  <c r="GY5" i="6"/>
  <c r="GY99" i="6"/>
  <c r="GZ99" i="6"/>
  <c r="GZ31" i="6"/>
  <c r="GY31" i="6"/>
  <c r="GZ26" i="6"/>
  <c r="GY26" i="6"/>
  <c r="GY39" i="6"/>
  <c r="GZ39" i="6"/>
  <c r="GY92" i="6"/>
  <c r="GZ92" i="6"/>
  <c r="GZ69" i="6"/>
  <c r="GY69" i="6"/>
  <c r="GZ37" i="6"/>
  <c r="GY37" i="6"/>
  <c r="GZ107" i="6"/>
  <c r="GY107" i="6"/>
  <c r="GY19" i="6"/>
  <c r="GZ19" i="6"/>
  <c r="GY41" i="6"/>
  <c r="GZ41" i="6"/>
  <c r="GY73" i="6"/>
  <c r="GZ73" i="6"/>
  <c r="GZ84" i="6"/>
  <c r="GY84" i="6"/>
  <c r="GY47" i="6"/>
  <c r="GZ47" i="6"/>
  <c r="GZ24" i="6"/>
  <c r="GY24" i="6"/>
  <c r="GZ25" i="6"/>
  <c r="GY25" i="6"/>
  <c r="GZ42" i="6"/>
  <c r="GY42" i="6"/>
  <c r="GZ4" i="6"/>
  <c r="GY4" i="6"/>
  <c r="GZ95" i="6"/>
  <c r="GY95" i="6"/>
  <c r="GZ68" i="6"/>
  <c r="GY68" i="6"/>
  <c r="GY48" i="6"/>
  <c r="GZ48" i="6"/>
  <c r="GZ15" i="6"/>
  <c r="GY15" i="6"/>
  <c r="GZ59" i="6"/>
  <c r="GY59" i="6"/>
  <c r="GZ20" i="6"/>
  <c r="GY20" i="6"/>
  <c r="GZ30" i="6"/>
  <c r="GY30" i="6"/>
  <c r="GZ49" i="6"/>
  <c r="GY49" i="6"/>
  <c r="GY6" i="6"/>
  <c r="GZ6" i="6"/>
  <c r="GY22" i="6"/>
  <c r="GZ22" i="6"/>
  <c r="GZ10" i="6"/>
  <c r="GY10" i="6"/>
  <c r="GZ94" i="6"/>
  <c r="GY94" i="6"/>
  <c r="GZ33" i="6"/>
  <c r="GY33" i="6"/>
  <c r="GZ16" i="6"/>
  <c r="GY16" i="6"/>
  <c r="GZ52" i="6"/>
  <c r="GY52" i="6"/>
  <c r="GZ91" i="6"/>
  <c r="GY91" i="6"/>
  <c r="GY74" i="6"/>
  <c r="GZ74" i="6"/>
  <c r="GZ101" i="6"/>
  <c r="GY101" i="6"/>
  <c r="GZ8" i="6"/>
  <c r="GY8" i="6"/>
  <c r="GZ90" i="6"/>
  <c r="GY90" i="6"/>
  <c r="GZ23" i="6"/>
  <c r="GY23" i="6"/>
  <c r="GZ9" i="6"/>
  <c r="GY9" i="6"/>
  <c r="GZ67" i="6"/>
  <c r="GY67" i="6"/>
  <c r="GY46" i="6"/>
  <c r="GZ46" i="6"/>
  <c r="GY40" i="6"/>
  <c r="GZ40" i="6"/>
  <c r="GY56" i="6"/>
  <c r="GZ56" i="6"/>
  <c r="GZ77" i="6"/>
  <c r="GY77" i="6"/>
  <c r="GZ3" i="6"/>
  <c r="GY3" i="6"/>
  <c r="GZ97" i="6"/>
  <c r="GY97" i="6"/>
  <c r="GZ76" i="6"/>
  <c r="GY76" i="6"/>
  <c r="GZ44" i="6"/>
  <c r="GY44" i="6"/>
  <c r="GZ75" i="6"/>
  <c r="GY75" i="6"/>
  <c r="GY45" i="6"/>
  <c r="GZ45" i="6"/>
  <c r="GY38" i="6"/>
  <c r="GZ38" i="6"/>
  <c r="GZ34" i="6"/>
  <c r="GY34" i="6"/>
  <c r="GZ60" i="6"/>
  <c r="GY60" i="6"/>
  <c r="GY104" i="6"/>
  <c r="GZ104" i="6"/>
  <c r="GZ100" i="6"/>
  <c r="GY100" i="6"/>
  <c r="GZ28" i="6"/>
  <c r="GY28" i="6"/>
  <c r="GZ106" i="6"/>
  <c r="GY106" i="6"/>
  <c r="GY36" i="6"/>
  <c r="GZ36" i="6"/>
  <c r="GZ55" i="6"/>
  <c r="GY55" i="6"/>
  <c r="GY62" i="6"/>
  <c r="GZ62" i="6"/>
  <c r="GZ18" i="6"/>
  <c r="GY18" i="6"/>
  <c r="GZ70" i="6"/>
  <c r="GY70" i="6"/>
  <c r="GZ93" i="6"/>
  <c r="GY93" i="6"/>
  <c r="GZ96" i="6"/>
  <c r="GY96" i="6"/>
  <c r="GZ35" i="6"/>
  <c r="GY35" i="6"/>
  <c r="GZ32" i="6"/>
  <c r="GY32" i="6"/>
  <c r="GY57" i="6"/>
  <c r="GZ57" i="6"/>
  <c r="GZ13" i="6"/>
  <c r="GY13" i="6"/>
  <c r="GZ17" i="6"/>
  <c r="GY17" i="6"/>
  <c r="GZ72" i="6"/>
  <c r="GY72" i="6"/>
  <c r="GY88" i="6"/>
  <c r="GZ88" i="6"/>
  <c r="HA45" i="6" l="1"/>
  <c r="HA40" i="6"/>
  <c r="HA47" i="6"/>
  <c r="HA92" i="6"/>
  <c r="HA106" i="6"/>
  <c r="HA60" i="6"/>
  <c r="HA97" i="6"/>
  <c r="HA91" i="6"/>
  <c r="HA94" i="6"/>
  <c r="HA49" i="6"/>
  <c r="HA15" i="6"/>
  <c r="HA4" i="6"/>
  <c r="HA31" i="6"/>
  <c r="HA2" i="6"/>
  <c r="HA98" i="6"/>
  <c r="HA50" i="6"/>
  <c r="HA29" i="6"/>
  <c r="HA18" i="6"/>
  <c r="HA62" i="6"/>
  <c r="HA46" i="6"/>
  <c r="HA48" i="6"/>
  <c r="HA99" i="6"/>
  <c r="HA21" i="6"/>
  <c r="HA58" i="6"/>
  <c r="HA86" i="6"/>
  <c r="HA102" i="6"/>
  <c r="HA61" i="6"/>
  <c r="HA35" i="6"/>
  <c r="HA13" i="6"/>
  <c r="HA96" i="6"/>
  <c r="HA28" i="6"/>
  <c r="HA75" i="6"/>
  <c r="HA3" i="6"/>
  <c r="HA23" i="6"/>
  <c r="HA8" i="6"/>
  <c r="HA52" i="6"/>
  <c r="HA10" i="6"/>
  <c r="HA30" i="6"/>
  <c r="HA42" i="6"/>
  <c r="HA84" i="6"/>
  <c r="HA107" i="6"/>
  <c r="HA78" i="6"/>
  <c r="HA65" i="6"/>
  <c r="HA12" i="6"/>
  <c r="HA83" i="6"/>
  <c r="HA103" i="6"/>
  <c r="HA19" i="6"/>
  <c r="HA43" i="6"/>
  <c r="HA57" i="6"/>
  <c r="HA22" i="6"/>
  <c r="HA73" i="6"/>
  <c r="HA39" i="6"/>
  <c r="HA54" i="6"/>
  <c r="HA53" i="6"/>
  <c r="HA71" i="6"/>
  <c r="HA82" i="6"/>
  <c r="HA27" i="6"/>
  <c r="HA93" i="6"/>
  <c r="HA55" i="6"/>
  <c r="HA100" i="6"/>
  <c r="HA34" i="6"/>
  <c r="HA44" i="6"/>
  <c r="HA77" i="6"/>
  <c r="HA67" i="6"/>
  <c r="HA90" i="6"/>
  <c r="HA101" i="6"/>
  <c r="HA16" i="6"/>
  <c r="HA20" i="6"/>
  <c r="HA68" i="6"/>
  <c r="HA25" i="6"/>
  <c r="HA37" i="6"/>
  <c r="HA5" i="6"/>
  <c r="HA11" i="6"/>
  <c r="HA108" i="6"/>
  <c r="HA89" i="6"/>
  <c r="HA14" i="6"/>
  <c r="HA51" i="6"/>
  <c r="HA17" i="6"/>
  <c r="HA36" i="6"/>
  <c r="HA104" i="6"/>
  <c r="HA38" i="6"/>
  <c r="HA56" i="6"/>
  <c r="HA74" i="6"/>
  <c r="HA6" i="6"/>
  <c r="HA41" i="6"/>
  <c r="HA105" i="6"/>
  <c r="HA87" i="6"/>
  <c r="HA79" i="6"/>
  <c r="HA7" i="6"/>
  <c r="HA63" i="6"/>
  <c r="HA88" i="6"/>
  <c r="HA72" i="6"/>
  <c r="HA32" i="6"/>
  <c r="HA70" i="6"/>
  <c r="HA76" i="6"/>
  <c r="HA9" i="6"/>
  <c r="HA33" i="6"/>
  <c r="HA59" i="6"/>
  <c r="HA95" i="6"/>
  <c r="HA24" i="6"/>
  <c r="HA69" i="6"/>
  <c r="HA26" i="6"/>
  <c r="HA81" i="6"/>
  <c r="HA80" i="6"/>
  <c r="HA66" i="6"/>
  <c r="HA85" i="6"/>
  <c r="HA64" i="6"/>
</calcChain>
</file>

<file path=xl/sharedStrings.xml><?xml version="1.0" encoding="utf-8"?>
<sst xmlns="http://schemas.openxmlformats.org/spreadsheetml/2006/main" count="2279" uniqueCount="658">
  <si>
    <t>Fresh</t>
  </si>
  <si>
    <t>Green Bell Pepper</t>
  </si>
  <si>
    <t>Corn</t>
  </si>
  <si>
    <t>Peas</t>
  </si>
  <si>
    <t>Carrots</t>
  </si>
  <si>
    <t>Brocolli</t>
  </si>
  <si>
    <t>Green Beans</t>
  </si>
  <si>
    <t>Onions</t>
  </si>
  <si>
    <t>Cabbage</t>
  </si>
  <si>
    <t>Potatoes</t>
  </si>
  <si>
    <t>Frozen</t>
  </si>
  <si>
    <t>Spinach</t>
  </si>
  <si>
    <t>Kale</t>
  </si>
  <si>
    <t>Collard Greens</t>
  </si>
  <si>
    <t>Tomatoes</t>
  </si>
  <si>
    <t>Beans</t>
  </si>
  <si>
    <t>Lentils</t>
  </si>
  <si>
    <t>Mangos</t>
  </si>
  <si>
    <t>Pineapple</t>
  </si>
  <si>
    <t>Plantains</t>
  </si>
  <si>
    <t>Atuulfo Mangos</t>
  </si>
  <si>
    <t>Maradol Papas</t>
  </si>
  <si>
    <t>Coconuts</t>
  </si>
  <si>
    <t>Grapefruit</t>
  </si>
  <si>
    <t>Oranges</t>
  </si>
  <si>
    <t>Minoleas</t>
  </si>
  <si>
    <t xml:space="preserve">Limes </t>
  </si>
  <si>
    <t>Lemons</t>
  </si>
  <si>
    <t>Yellow Onions</t>
  </si>
  <si>
    <t>White Onions</t>
  </si>
  <si>
    <t>Red Onions</t>
  </si>
  <si>
    <t>Sweet Onions</t>
  </si>
  <si>
    <t>Avacados</t>
  </si>
  <si>
    <t>Garlic</t>
  </si>
  <si>
    <t>Asparagus</t>
  </si>
  <si>
    <t>Yellow Squash</t>
  </si>
  <si>
    <t>Celery</t>
  </si>
  <si>
    <t>Green Pepper</t>
  </si>
  <si>
    <t>Yellow Pepper</t>
  </si>
  <si>
    <t>Jalapeno Peppers</t>
  </si>
  <si>
    <t>ginger root</t>
  </si>
  <si>
    <t>Iceberg lettuce</t>
  </si>
  <si>
    <t>Butternut Squash</t>
  </si>
  <si>
    <t>Sweet Potatoes</t>
  </si>
  <si>
    <t>Red Potatoes</t>
  </si>
  <si>
    <t>Russet Potatoes</t>
  </si>
  <si>
    <t>Grapes</t>
  </si>
  <si>
    <t>Red/Blue/Green</t>
  </si>
  <si>
    <t>Yellow/orange/red</t>
  </si>
  <si>
    <t>ea</t>
  </si>
  <si>
    <t>lb</t>
  </si>
  <si>
    <t>Sale .97</t>
  </si>
  <si>
    <t>g</t>
  </si>
  <si>
    <t>?</t>
  </si>
  <si>
    <t>Food</t>
  </si>
  <si>
    <t>Cost</t>
  </si>
  <si>
    <t>Unit</t>
  </si>
  <si>
    <t>Cost Unit</t>
  </si>
  <si>
    <t>Mass Unit</t>
  </si>
  <si>
    <t>Roma Tomatoes</t>
  </si>
  <si>
    <t>Garbage Mass(g)</t>
  </si>
  <si>
    <t>Mass/Dollar</t>
  </si>
  <si>
    <t>Red Delicious</t>
  </si>
  <si>
    <t>Grany Smith</t>
  </si>
  <si>
    <t>Golden Delicious</t>
  </si>
  <si>
    <t>Anjou Pears</t>
  </si>
  <si>
    <t>Barlet Pears</t>
  </si>
  <si>
    <t>Bose Pears</t>
  </si>
  <si>
    <t>Red Pears</t>
  </si>
  <si>
    <t>Pink Lady</t>
  </si>
  <si>
    <t>Necterines</t>
  </si>
  <si>
    <t>Plums</t>
  </si>
  <si>
    <t>Peaches</t>
  </si>
  <si>
    <t>Mini Watermellons</t>
  </si>
  <si>
    <t>Golden Honey Dew</t>
  </si>
  <si>
    <t>Cantalopes</t>
  </si>
  <si>
    <t>Galia Melons</t>
  </si>
  <si>
    <t>Watermellon</t>
  </si>
  <si>
    <t>Fuji Apder</t>
  </si>
  <si>
    <t>Honey Crisp</t>
  </si>
  <si>
    <t>Gala</t>
  </si>
  <si>
    <t>Organic Bananas</t>
  </si>
  <si>
    <t>Strawberries</t>
  </si>
  <si>
    <t>Blackberries</t>
  </si>
  <si>
    <t>Raspberries</t>
  </si>
  <si>
    <t>pint</t>
  </si>
  <si>
    <t>oz</t>
  </si>
  <si>
    <t>C?</t>
  </si>
  <si>
    <t>$?</t>
  </si>
  <si>
    <t>package</t>
  </si>
  <si>
    <t>Blueberries</t>
  </si>
  <si>
    <t>cilantro</t>
  </si>
  <si>
    <t>collard greens</t>
  </si>
  <si>
    <t>turnip greens</t>
  </si>
  <si>
    <t>kale</t>
  </si>
  <si>
    <t>spinach</t>
  </si>
  <si>
    <t>Flat Italy Parsley</t>
  </si>
  <si>
    <t>Green Cabbage</t>
  </si>
  <si>
    <t>Red Cabbage</t>
  </si>
  <si>
    <t>Leeks</t>
  </si>
  <si>
    <t>Artichokes</t>
  </si>
  <si>
    <t>Beats</t>
  </si>
  <si>
    <t>Radishes</t>
  </si>
  <si>
    <t>Bananna</t>
  </si>
  <si>
    <t>Food/Dollar</t>
  </si>
  <si>
    <t>Cost/Food</t>
  </si>
  <si>
    <t>14lb4oz</t>
  </si>
  <si>
    <t>Curly Parsley</t>
  </si>
  <si>
    <t>Mass rec 2</t>
  </si>
  <si>
    <t>Mass rec 1</t>
  </si>
  <si>
    <t>Mass rec 3</t>
  </si>
  <si>
    <t>Mass Trial 1</t>
  </si>
  <si>
    <t>Mass Trial 3</t>
  </si>
  <si>
    <t>Mass Trial 2</t>
  </si>
  <si>
    <t>Avg Mass</t>
  </si>
  <si>
    <t>Std Dev</t>
  </si>
  <si>
    <t>Spaghetti Squash</t>
  </si>
  <si>
    <t>Romaine lettuce</t>
  </si>
  <si>
    <t>Nutrient</t>
  </si>
  <si>
    <t>1Value per 100 g</t>
  </si>
  <si>
    <t>Data points</t>
  </si>
  <si>
    <t>Std. Error</t>
  </si>
  <si>
    <t>Proximates</t>
  </si>
  <si>
    <t>Water</t>
  </si>
  <si>
    <t>Energy</t>
  </si>
  <si>
    <t>kcal</t>
  </si>
  <si>
    <t>--</t>
  </si>
  <si>
    <t>kJ</t>
  </si>
  <si>
    <t>Protein</t>
  </si>
  <si>
    <t>Total lipid (fat)</t>
  </si>
  <si>
    <t>Ash</t>
  </si>
  <si>
    <t>Carbohydrate, by difference</t>
  </si>
  <si>
    <t>Fiber, total dietary</t>
  </si>
  <si>
    <t>Sugars, total</t>
  </si>
  <si>
    <t>Sucrose</t>
  </si>
  <si>
    <t>Glucose (dextrose)</t>
  </si>
  <si>
    <t>Fructose</t>
  </si>
  <si>
    <t>Lactose</t>
  </si>
  <si>
    <t>Maltose</t>
  </si>
  <si>
    <t>Galactose</t>
  </si>
  <si>
    <t>Starch</t>
  </si>
  <si>
    <t>Minerals</t>
  </si>
  <si>
    <t>Calcium, Ca</t>
  </si>
  <si>
    <t>mg</t>
  </si>
  <si>
    <t>Iron, Fe</t>
  </si>
  <si>
    <t>Magnesium, Mg</t>
  </si>
  <si>
    <t>Phosphorus, P</t>
  </si>
  <si>
    <t>Potassium, K</t>
  </si>
  <si>
    <t>Sodium, Na</t>
  </si>
  <si>
    <t>Zinc, Zn</t>
  </si>
  <si>
    <t>Copper, Cu</t>
  </si>
  <si>
    <t>Manganese, Mn</t>
  </si>
  <si>
    <t>Selenium, Se</t>
  </si>
  <si>
    <t>µg</t>
  </si>
  <si>
    <t>Fluoride, F</t>
  </si>
  <si>
    <t>Vitamins</t>
  </si>
  <si>
    <t>Vitamin C, total ascorbic acid</t>
  </si>
  <si>
    <t>Thiamin</t>
  </si>
  <si>
    <t>Riboflavin</t>
  </si>
  <si>
    <t>Niacin</t>
  </si>
  <si>
    <t>Pantothenic acid</t>
  </si>
  <si>
    <t>Vitamin B-6</t>
  </si>
  <si>
    <t>Folate, total</t>
  </si>
  <si>
    <t>Folic acid</t>
  </si>
  <si>
    <t>Folate, food</t>
  </si>
  <si>
    <t>Folate, DFE</t>
  </si>
  <si>
    <t>Choline, total</t>
  </si>
  <si>
    <t>Betaine</t>
  </si>
  <si>
    <t>Vitamin B-12</t>
  </si>
  <si>
    <t>Vitamin B-12, added</t>
  </si>
  <si>
    <t>Vitamin A, RAE</t>
  </si>
  <si>
    <t>Retinol</t>
  </si>
  <si>
    <t>Carotene, beta</t>
  </si>
  <si>
    <t>Carotene, alpha</t>
  </si>
  <si>
    <t>Cryptoxanthin, beta</t>
  </si>
  <si>
    <t>Vitamin A, IU</t>
  </si>
  <si>
    <t>IU</t>
  </si>
  <si>
    <t>Lycopene</t>
  </si>
  <si>
    <t>Lutein + zeaxanthin</t>
  </si>
  <si>
    <t>Vitamin E (alpha-tocopherol)</t>
  </si>
  <si>
    <t>Vitamin E, added</t>
  </si>
  <si>
    <t>Tocopherol, beta</t>
  </si>
  <si>
    <t>Tocopherol, gamma</t>
  </si>
  <si>
    <t>Tocopherol, delta</t>
  </si>
  <si>
    <t>Vitamin D (D2 + D3)</t>
  </si>
  <si>
    <t>Vitamin D</t>
  </si>
  <si>
    <t>Vitamin K (phylloquinone)</t>
  </si>
  <si>
    <t>Lipids</t>
  </si>
  <si>
    <t>Fatty acids, total saturated</t>
  </si>
  <si>
    <t>Fatty acids, total monounsaturated</t>
  </si>
  <si>
    <t>16:1 undifferentiated</t>
  </si>
  <si>
    <t>18:1 undifferentiated</t>
  </si>
  <si>
    <t>22:1 undifferentiated</t>
  </si>
  <si>
    <t>Fatty acids, total polyunsaturated</t>
  </si>
  <si>
    <t>18:2 undifferentiated</t>
  </si>
  <si>
    <t>18:3 undifferentiated</t>
  </si>
  <si>
    <t>20:2 n-6 c,c</t>
  </si>
  <si>
    <t>20:3 undifferentiated</t>
  </si>
  <si>
    <t>20:4 undifferentiated</t>
  </si>
  <si>
    <t>20:5 n-3 (EPA)</t>
  </si>
  <si>
    <t>22:5 n-3 (DPA)</t>
  </si>
  <si>
    <t>22:6 n-3 (DHA)</t>
  </si>
  <si>
    <t>Fatty acids, total trans</t>
  </si>
  <si>
    <t>Cholesterol</t>
  </si>
  <si>
    <t>Phytosterols</t>
  </si>
  <si>
    <t>Amino Acids</t>
  </si>
  <si>
    <t>Tryptophan</t>
  </si>
  <si>
    <t>Threonine</t>
  </si>
  <si>
    <t>Isoleucine</t>
  </si>
  <si>
    <t>Leucine</t>
  </si>
  <si>
    <t>Lysine</t>
  </si>
  <si>
    <t>Methionine</t>
  </si>
  <si>
    <t>Cystine</t>
  </si>
  <si>
    <t>Phenylalanine</t>
  </si>
  <si>
    <t>Tyrosine</t>
  </si>
  <si>
    <t>Valine</t>
  </si>
  <si>
    <t>Arginine</t>
  </si>
  <si>
    <t>Histidine</t>
  </si>
  <si>
    <t>Alanine</t>
  </si>
  <si>
    <t>Aspartic acid</t>
  </si>
  <si>
    <t>Glutamic acid</t>
  </si>
  <si>
    <t>Glycine</t>
  </si>
  <si>
    <t>Proline</t>
  </si>
  <si>
    <t>Serine</t>
  </si>
  <si>
    <t>Other</t>
  </si>
  <si>
    <t>Alcohol, ethyl</t>
  </si>
  <si>
    <t>Caffeine</t>
  </si>
  <si>
    <t>Theobromine</t>
  </si>
  <si>
    <t>Flavonoids</t>
  </si>
  <si>
    <t>Flavan-3-ols</t>
  </si>
  <si>
    <t>(+)-Catechin</t>
  </si>
  <si>
    <t>(-)-Epigallocatechin</t>
  </si>
  <si>
    <t>(-)-Epicatechin</t>
  </si>
  <si>
    <t>(-)-Epicatechin 3-gallate</t>
  </si>
  <si>
    <t>(-)-Epigallocatechin 3-gallate</t>
  </si>
  <si>
    <t>(+)-Gallocatechin</t>
  </si>
  <si>
    <t>Flavones</t>
  </si>
  <si>
    <t>Apigenin</t>
  </si>
  <si>
    <t>Luteolin</t>
  </si>
  <si>
    <t>Flavonols</t>
  </si>
  <si>
    <t>Isorhamnetin</t>
  </si>
  <si>
    <t>Kaempferol</t>
  </si>
  <si>
    <t>Myricetin</t>
  </si>
  <si>
    <t>Quercetin</t>
  </si>
  <si>
    <t>Isoflavones</t>
  </si>
  <si>
    <t>Daidzein</t>
  </si>
  <si>
    <t>Genistein</t>
  </si>
  <si>
    <t>Total isoflavones</t>
  </si>
  <si>
    <t>Proanthocyanidin</t>
  </si>
  <si>
    <t>Proanthocyanidin dimers</t>
  </si>
  <si>
    <t>Proanthocyanidin trimers</t>
  </si>
  <si>
    <t>Proanthocyanidin 4-6mers</t>
  </si>
  <si>
    <t>Proanthocyanidin 7-10mers</t>
  </si>
  <si>
    <t>Proanthocyanidin polymers (&gt;10mers)</t>
  </si>
  <si>
    <t>Food/Mass</t>
  </si>
  <si>
    <t>Yellow/Orange/Red Pepper</t>
  </si>
  <si>
    <t>Red/Blue/Green Grapes</t>
  </si>
  <si>
    <t>11282, Onions, raw</t>
  </si>
  <si>
    <t>NDB_No</t>
  </si>
  <si>
    <t>Shrt_Desc</t>
  </si>
  <si>
    <t>Water_(g)</t>
  </si>
  <si>
    <t>Energ_Kcal</t>
  </si>
  <si>
    <t>Protein_(g)</t>
  </si>
  <si>
    <t>Lipid_Tot_(g)</t>
  </si>
  <si>
    <t>Ash_(g)</t>
  </si>
  <si>
    <t>Carbohydrt_(g)</t>
  </si>
  <si>
    <t>Fiber_TD_(g)</t>
  </si>
  <si>
    <t>Sugar_Tot_(g)</t>
  </si>
  <si>
    <t>Calcium_(mg)</t>
  </si>
  <si>
    <t>Iron_(mg)</t>
  </si>
  <si>
    <t>Magnesium_(mg)</t>
  </si>
  <si>
    <t>Phosphorus_(mg)</t>
  </si>
  <si>
    <t>Potassium_(mg)</t>
  </si>
  <si>
    <t>Sodium_(mg)</t>
  </si>
  <si>
    <t>Zinc_(mg)</t>
  </si>
  <si>
    <t>Copper_mg)</t>
  </si>
  <si>
    <t>Manganese_(mg)</t>
  </si>
  <si>
    <t>Selenium_(µg)</t>
  </si>
  <si>
    <t>Vit_C_(mg)</t>
  </si>
  <si>
    <t>Thiamin_(mg)</t>
  </si>
  <si>
    <t>Riboflavin_(mg)</t>
  </si>
  <si>
    <t>Niacin_(mg)</t>
  </si>
  <si>
    <t>Panto_Acid_mg)</t>
  </si>
  <si>
    <t>Vit_B6_(mg)</t>
  </si>
  <si>
    <t>Folate_Tot_(µg)</t>
  </si>
  <si>
    <t>Folic_Acid_(µg)</t>
  </si>
  <si>
    <t>Food_Folate_(µg)</t>
  </si>
  <si>
    <t>Folate_DFE_(µg)</t>
  </si>
  <si>
    <t>Choline_Tot_ (mg)</t>
  </si>
  <si>
    <t>Vit_B12_(µg)</t>
  </si>
  <si>
    <t>Vit_A_IU</t>
  </si>
  <si>
    <t>Vit_A_RAE</t>
  </si>
  <si>
    <t>Retinol_(µg)</t>
  </si>
  <si>
    <t>Alpha_Carot_(µg)</t>
  </si>
  <si>
    <t>Beta_Carot_(µg)</t>
  </si>
  <si>
    <t>Beta_Crypt_(µg)</t>
  </si>
  <si>
    <t>Lycopene_(µg)</t>
  </si>
  <si>
    <t>Lut+Zea_ (µg)</t>
  </si>
  <si>
    <t>Vit_E_(mg)</t>
  </si>
  <si>
    <t>Vit_D_µg</t>
  </si>
  <si>
    <t>Vit_D_IU</t>
  </si>
  <si>
    <t>Vit_K_(µg)</t>
  </si>
  <si>
    <t>FA_Sat_(g)</t>
  </si>
  <si>
    <t>FA_Mono_(g)</t>
  </si>
  <si>
    <t>FA_Poly_(g)</t>
  </si>
  <si>
    <t>Cholestrl_(mg)</t>
  </si>
  <si>
    <t>GmWt_1</t>
  </si>
  <si>
    <t>GmWt_Desc1</t>
  </si>
  <si>
    <t>GmWt_2</t>
  </si>
  <si>
    <t>GmWt_Desc2</t>
  </si>
  <si>
    <t>Refuse_Pct</t>
  </si>
  <si>
    <t>09159</t>
  </si>
  <si>
    <t>LIMES,RAW</t>
  </si>
  <si>
    <t>1 fruit,  (2" dia)</t>
  </si>
  <si>
    <t>1 NLEA serving</t>
  </si>
  <si>
    <t>09200</t>
  </si>
  <si>
    <t>ORANGES,RAW,ALL COMM VAR</t>
  </si>
  <si>
    <t>1 cup, sections</t>
  </si>
  <si>
    <t>1 large,  (3-1/16" dia)</t>
  </si>
  <si>
    <t>11109</t>
  </si>
  <si>
    <t>CABBAGE,RAW</t>
  </si>
  <si>
    <t>1 cup, chopped</t>
  </si>
  <si>
    <t>1 cup, shredded</t>
  </si>
  <si>
    <t>11112</t>
  </si>
  <si>
    <t>CABBAGE,RED,RAW</t>
  </si>
  <si>
    <t>09150</t>
  </si>
  <si>
    <t>LEMONS,RAW,WITHOUT PEEL</t>
  </si>
  <si>
    <t>1 fruit,  (2-1/8" dia)</t>
  </si>
  <si>
    <t>11821</t>
  </si>
  <si>
    <t>PEPPERS,SWT,RED,RAW</t>
  </si>
  <si>
    <t>1 cup, sliced</t>
  </si>
  <si>
    <t>Red Pepper</t>
  </si>
  <si>
    <t>11951</t>
  </si>
  <si>
    <t>PEPPERS,SWEET,YELLOW,RAW</t>
  </si>
  <si>
    <t>1 pepper,  large (3-3/4" long, 3" dia)</t>
  </si>
  <si>
    <t>10 strips</t>
  </si>
  <si>
    <t>11333</t>
  </si>
  <si>
    <t>PEPPERS,SWT,GRN,RAW</t>
  </si>
  <si>
    <t>09040</t>
  </si>
  <si>
    <t>BANANAS,RAW</t>
  </si>
  <si>
    <t>1 cup, mashed</t>
  </si>
  <si>
    <t>Banana</t>
  </si>
  <si>
    <t>09176</t>
  </si>
  <si>
    <t>MANGOS,RAW</t>
  </si>
  <si>
    <t>1 cup, pieces</t>
  </si>
  <si>
    <t>1 fruit, without refuse</t>
  </si>
  <si>
    <t>09277</t>
  </si>
  <si>
    <t>PLANTAINS,RAW</t>
  </si>
  <si>
    <t>1 medium</t>
  </si>
  <si>
    <t>11165</t>
  </si>
  <si>
    <t>CORIANDER (CILANTRO) LEAVES,RAW</t>
  </si>
  <si>
    <t>.25 cup</t>
  </si>
  <si>
    <t>9 sprigs</t>
  </si>
  <si>
    <t>09111</t>
  </si>
  <si>
    <t>GRAPEFRUIT,RAW,PINK&amp;RED&amp;WHITE,ALL AREAS</t>
  </si>
  <si>
    <t>1 cup, sections with juice</t>
  </si>
  <si>
    <t>.5 large,  (approx 4-1/2" dia)</t>
  </si>
  <si>
    <t>11297</t>
  </si>
  <si>
    <t>PARSLEY,FRSH</t>
  </si>
  <si>
    <t>1 tbsp</t>
  </si>
  <si>
    <t>11282</t>
  </si>
  <si>
    <t>ONIONS,RAW</t>
  </si>
  <si>
    <t>09500</t>
  </si>
  <si>
    <t>APPLES,RAW,RED DELICIOUS,W/ SKN</t>
  </si>
  <si>
    <t>1 large</t>
  </si>
  <si>
    <t>09504</t>
  </si>
  <si>
    <t>APPLES,RAW,FUJI,W/ SKN</t>
  </si>
  <si>
    <t>09501</t>
  </si>
  <si>
    <t>APPLES,RAW,GOLDEN DELICIOUS,W/ SKN</t>
  </si>
  <si>
    <t>09503</t>
  </si>
  <si>
    <t>APPLES,RAW,GALA,W/ SKN</t>
  </si>
  <si>
    <t>09502</t>
  </si>
  <si>
    <t>APPLES,RAW,GRANNY SMITH,W/ SKN</t>
  </si>
  <si>
    <t>11529</t>
  </si>
  <si>
    <t>TOMATOES,RED,RIPE,RAW,YEAR RND AVERAGE</t>
  </si>
  <si>
    <t>1 cup,  cherry tomatoes</t>
  </si>
  <si>
    <t>1 cup, chopped or sliced</t>
  </si>
  <si>
    <t>11674</t>
  </si>
  <si>
    <t>POTATOES,BKD,FLESH &amp; SKN,WO/ SALT</t>
  </si>
  <si>
    <t>1 potato, large</t>
  </si>
  <si>
    <t>11429</t>
  </si>
  <si>
    <t>RADISHES,RAW</t>
  </si>
  <si>
    <t>1 cup, slices</t>
  </si>
  <si>
    <t>1 large,  (1" to 1-1/4" dia)</t>
  </si>
  <si>
    <t>11508</t>
  </si>
  <si>
    <t>SWEET POTATO,CKD,BKD IN SKN,FLESH,WO/ SALT</t>
  </si>
  <si>
    <t>1 cup</t>
  </si>
  <si>
    <t>11457</t>
  </si>
  <si>
    <t>SPINACH,RAW</t>
  </si>
  <si>
    <t>1 bunch</t>
  </si>
  <si>
    <t>11233</t>
  </si>
  <si>
    <t>KALE,RAW</t>
  </si>
  <si>
    <t>1 cup, 1" pieces, loosely packed</t>
  </si>
  <si>
    <t/>
  </si>
  <si>
    <t>11252</t>
  </si>
  <si>
    <t>LETTUCE,ICEBERG (INCL CRISPHEAD TYPES),RAW</t>
  </si>
  <si>
    <t>1 cup, chopped (1/2" pieces, loosely packed)</t>
  </si>
  <si>
    <t>11251</t>
  </si>
  <si>
    <t>LETTUCE,COS OR ROMAINE,RAW</t>
  </si>
  <si>
    <t>1 leaf, inner</t>
  </si>
  <si>
    <t>11568</t>
  </si>
  <si>
    <t>TURNIP GREENS,RAW</t>
  </si>
  <si>
    <t>11161</t>
  </si>
  <si>
    <t>COLLARDS,RAW</t>
  </si>
  <si>
    <t>11052</t>
  </si>
  <si>
    <t>BEANS,SNAP,GREEN,RAW</t>
  </si>
  <si>
    <t>1 cup, 1/2" pieces</t>
  </si>
  <si>
    <t>10 beans,  (4" long)</t>
  </si>
  <si>
    <t>11486</t>
  </si>
  <si>
    <t>SQUASH,WNTR,BUTTERNUT,CKD,BKD,WO/SALT</t>
  </si>
  <si>
    <t>1 cup, cubes</t>
  </si>
  <si>
    <t>11493</t>
  </si>
  <si>
    <t>SQUASH,WNTR,SPAGHETTI,CKD,BLD,DRND,OR BKD,WO/SALT</t>
  </si>
  <si>
    <t>11979</t>
  </si>
  <si>
    <t>PEPPERS,JALAPENO,RAW</t>
  </si>
  <si>
    <t>1 pepper</t>
  </si>
  <si>
    <t>11143</t>
  </si>
  <si>
    <t>CELERY,RAW</t>
  </si>
  <si>
    <t>Maradol Papayas</t>
  </si>
  <si>
    <t>09226</t>
  </si>
  <si>
    <t>PAPAYAS,RAW</t>
  </si>
  <si>
    <t>1 cup, 1" pieces</t>
  </si>
  <si>
    <t>09252</t>
  </si>
  <si>
    <t>PEARS,RAW</t>
  </si>
  <si>
    <t>09037</t>
  </si>
  <si>
    <t>AVOCADOS,RAW,ALL COMM VAR</t>
  </si>
  <si>
    <t>1 cup, pureed</t>
  </si>
  <si>
    <t>09003</t>
  </si>
  <si>
    <t>APPLES,RAW,WITH SKIN</t>
  </si>
  <si>
    <t>1 cup, quartered or chopped</t>
  </si>
  <si>
    <t>11477</t>
  </si>
  <si>
    <t>SQUASH,SMMR,ZUCCHINI,INCL SKN,RAW</t>
  </si>
  <si>
    <t>11011</t>
  </si>
  <si>
    <t>ASPARAGUS,RAW</t>
  </si>
  <si>
    <t>1 spear,  small (5" long or less)</t>
  </si>
  <si>
    <t>11080</t>
  </si>
  <si>
    <t>BEETS,RAW</t>
  </si>
  <si>
    <t>1 beet,  (2" dia)</t>
  </si>
  <si>
    <t>12104</t>
  </si>
  <si>
    <t>COCONUT MEAT,RAW</t>
  </si>
  <si>
    <t>Cantaloupe</t>
  </si>
  <si>
    <t>09181</t>
  </si>
  <si>
    <t>MELONS,CANTALOUPE,RAW</t>
  </si>
  <si>
    <t>1 cup, balls</t>
  </si>
  <si>
    <t>09236</t>
  </si>
  <si>
    <t>PEACHES,YEL,RAW</t>
  </si>
  <si>
    <t>1 small,  (2-1/2" dia)</t>
  </si>
  <si>
    <t>09316</t>
  </si>
  <si>
    <t>STRAWBERRIES,RAW</t>
  </si>
  <si>
    <t>1 cup,  halves</t>
  </si>
  <si>
    <t>09132</t>
  </si>
  <si>
    <t>GRAPES,RED OR GRN (EURO TYPE,SUCH AS THOMPSON SEEDLESS),RAW</t>
  </si>
  <si>
    <t>10 grapes</t>
  </si>
  <si>
    <t>09184</t>
  </si>
  <si>
    <t>MELONS,HONEYDEW,RAW</t>
  </si>
  <si>
    <t>1 cup, diced (approx 20 pieces per cup)</t>
  </si>
  <si>
    <t>09326</t>
  </si>
  <si>
    <t>WATERMELON,RAW</t>
  </si>
  <si>
    <t>1 cup, diced</t>
  </si>
  <si>
    <t>09279</t>
  </si>
  <si>
    <t>PLUMS,RAW</t>
  </si>
  <si>
    <t>09266</t>
  </si>
  <si>
    <t>PINEAPPLE,RAW,ALL VAR</t>
  </si>
  <si>
    <t>1 cup, chunks</t>
  </si>
  <si>
    <t>1 fruit</t>
  </si>
  <si>
    <t>11007</t>
  </si>
  <si>
    <t>ARTICHOKES,(GLOBE OR FRENCH),RAW</t>
  </si>
  <si>
    <t>1 artichoke,  medium</t>
  </si>
  <si>
    <t>1 artichoke,  large</t>
  </si>
  <si>
    <t>11216</t>
  </si>
  <si>
    <t>GINGER ROOT,RAW</t>
  </si>
  <si>
    <t>1 tsp</t>
  </si>
  <si>
    <t>.25 cup, slices (1" dia)</t>
  </si>
  <si>
    <t>09191</t>
  </si>
  <si>
    <t>NECTARINES,RAW</t>
  </si>
  <si>
    <t>1 small,  (2-1/3" dia)</t>
  </si>
  <si>
    <t>11246</t>
  </si>
  <si>
    <t>LEEKS,(BULB&amp;LOWER LEAF-PORTION),RAW</t>
  </si>
  <si>
    <t>1 leek</t>
  </si>
  <si>
    <t>11124</t>
  </si>
  <si>
    <t>CARROTS,RAW</t>
  </si>
  <si>
    <t>1 cup, grated</t>
  </si>
  <si>
    <t>09042</t>
  </si>
  <si>
    <t>BLACKBERRIES,RAW</t>
  </si>
  <si>
    <t>11215</t>
  </si>
  <si>
    <t>GARLIC,RAW</t>
  </si>
  <si>
    <t>09302</t>
  </si>
  <si>
    <t>RASPBERRIES,RAW</t>
  </si>
  <si>
    <t>1 pint,  as purchased, yields</t>
  </si>
  <si>
    <t>09050</t>
  </si>
  <si>
    <t>BLUEBERRIES,RAW</t>
  </si>
  <si>
    <t>50 berries</t>
  </si>
  <si>
    <t>Data Weight Average</t>
  </si>
  <si>
    <t>EIE mass minus Refuse</t>
  </si>
  <si>
    <t>Comment</t>
  </si>
  <si>
    <t>Garbage Mass Trial 2</t>
  </si>
  <si>
    <t>White Rice</t>
  </si>
  <si>
    <t>Brown Rice</t>
  </si>
  <si>
    <t>Jasmine Rice</t>
  </si>
  <si>
    <t>White Noodles</t>
  </si>
  <si>
    <t>Wheat Noodles</t>
  </si>
  <si>
    <t>Pinto Beans</t>
  </si>
  <si>
    <t>Black Beans</t>
  </si>
  <si>
    <t>Split Peas</t>
  </si>
  <si>
    <t>Chicken Breast</t>
  </si>
  <si>
    <t>Ground Beef</t>
  </si>
  <si>
    <t>Pork</t>
  </si>
  <si>
    <t>Frozen Peas</t>
  </si>
  <si>
    <t>Frozen Corn</t>
  </si>
  <si>
    <t>Frozen Carrots</t>
  </si>
  <si>
    <t>Peanuts</t>
  </si>
  <si>
    <t>Almonds</t>
  </si>
  <si>
    <t>Olive Oil</t>
  </si>
  <si>
    <t>Peanut Oil</t>
  </si>
  <si>
    <t>Corn Oil</t>
  </si>
  <si>
    <t>Flour</t>
  </si>
  <si>
    <t>Multivitamin</t>
  </si>
  <si>
    <t>Cereal</t>
  </si>
  <si>
    <t>Milk</t>
  </si>
  <si>
    <t>Cheese</t>
  </si>
  <si>
    <t>Yogurt</t>
  </si>
  <si>
    <t>Eggs</t>
  </si>
  <si>
    <t>20045</t>
  </si>
  <si>
    <t>RICE,WHITE,LONG-GRAIN,REG,ENR,CKD</t>
  </si>
  <si>
    <t>20037</t>
  </si>
  <si>
    <t>RICE,BROWN,LONG-GRAIN,CKD</t>
  </si>
  <si>
    <t>20121</t>
  </si>
  <si>
    <t>PASTA,CKD,ENR,WO/ ADDED SALT</t>
  </si>
  <si>
    <t>1 cup, spaghetti not packed</t>
  </si>
  <si>
    <t>1 cup, spaghetti packed</t>
  </si>
  <si>
    <t>20652</t>
  </si>
  <si>
    <t>PASTA,WHL GRAIN,51% WHL WHEAT,REMAINING ENR SEMOLINA,CKD</t>
  </si>
  <si>
    <t>16043</t>
  </si>
  <si>
    <t>BEANS,PINTO,MATURE SEEDS,CKD,BLD,WO/SALT</t>
  </si>
  <si>
    <t>16070</t>
  </si>
  <si>
    <t>LENTILS,MATURE SEEDS,CKD,BLD,WO/SALT</t>
  </si>
  <si>
    <t>16315</t>
  </si>
  <si>
    <t>BEANS,BLACK,MATURE SEEDS,CKD,BLD,W/SALT</t>
  </si>
  <si>
    <t>16386</t>
  </si>
  <si>
    <t>PEAS,SPLIT,MATURE SEEDS,CKD,BLD,W/SALT</t>
  </si>
  <si>
    <t>05112</t>
  </si>
  <si>
    <t>CHICKEN,ROASTING,MEAT&amp;SKN,CKD,RSTD</t>
  </si>
  <si>
    <t>3 oz</t>
  </si>
  <si>
    <t>1 unit,  (yield from 1 lb ready-to-cook chicken)</t>
  </si>
  <si>
    <t>Ground Turkey</t>
  </si>
  <si>
    <t>05668</t>
  </si>
  <si>
    <t>GROUND TURKEY,85% LN,15% FAT,RAW</t>
  </si>
  <si>
    <t>1 patty,  (cooked from 4 oz raw)</t>
  </si>
  <si>
    <t>1 oz</t>
  </si>
  <si>
    <t>10024</t>
  </si>
  <si>
    <t>PORK,FRSH,LOIN,WHL,LN,RAW</t>
  </si>
  <si>
    <t>1 chop, excluding refuse (yield from 1 raw chop, with refuse, weighing 151 g)</t>
  </si>
  <si>
    <t>11313</t>
  </si>
  <si>
    <t>PEAS,GRN,FRZ,CKD,BLD,DRND,WO/SALT</t>
  </si>
  <si>
    <t>.5 cup</t>
  </si>
  <si>
    <t>1 package,  (10 oz) yields</t>
  </si>
  <si>
    <t>11775</t>
  </si>
  <si>
    <t>CORN,SWT,YEL,FRZ,KRNLS ON COB,CKD,BLD,DRND,W/SALT</t>
  </si>
  <si>
    <t>1 cup, kernels</t>
  </si>
  <si>
    <t>1 ear,  yields</t>
  </si>
  <si>
    <t>11131</t>
  </si>
  <si>
    <t>CARROTS,FRZ,CKD,BLD,DRND,WO/SALT</t>
  </si>
  <si>
    <t>16087</t>
  </si>
  <si>
    <t>PEANUTS,ALL TYPES,RAW</t>
  </si>
  <si>
    <t>12061</t>
  </si>
  <si>
    <t>ALMONDS</t>
  </si>
  <si>
    <t>1 cup, whole</t>
  </si>
  <si>
    <t>42289</t>
  </si>
  <si>
    <t>OIL,CORN AND CANOLA</t>
  </si>
  <si>
    <t>04042</t>
  </si>
  <si>
    <t>OIL,PNUT,SALAD OR COOKING</t>
  </si>
  <si>
    <t>04053</t>
  </si>
  <si>
    <t>OIL,OLIVE,SALAD OR COOKING</t>
  </si>
  <si>
    <t>1 tablespoon</t>
  </si>
  <si>
    <t>20081</t>
  </si>
  <si>
    <t>WHEAT FLR,WHITE,ALL-PURPOSE,ENR,BLEACHED</t>
  </si>
  <si>
    <t>42236</t>
  </si>
  <si>
    <t>CEREALS RTE,FRSTD OAT CRL W/MARSHMALLOWS</t>
  </si>
  <si>
    <t>.75 cup,  (1 NLEA serving)</t>
  </si>
  <si>
    <t>01077</t>
  </si>
  <si>
    <t>MILK,WHL,3.25% MILKFAT,W/ ADDED VITAMIN D</t>
  </si>
  <si>
    <t>1 fl oz</t>
  </si>
  <si>
    <t>01270</t>
  </si>
  <si>
    <t>CHEESE,CHEDDAR,SHARP,SLICED</t>
  </si>
  <si>
    <t>1 slice,  (2/3 oz)</t>
  </si>
  <si>
    <t>1 slice,  (3/4 oz)</t>
  </si>
  <si>
    <t>01275</t>
  </si>
  <si>
    <t>YOGURT,GREEK,NONFAT,VANILLA,CHOBANI</t>
  </si>
  <si>
    <t>5.3 oz</t>
  </si>
  <si>
    <t>01128</t>
  </si>
  <si>
    <t>EGG,WHL,CKD,FRIED</t>
  </si>
  <si>
    <t>Coffee</t>
  </si>
  <si>
    <t>14209</t>
  </si>
  <si>
    <t>BEVERAGES,COFFEE,BREWED,PREP W/ TAP H2O</t>
  </si>
  <si>
    <t>6 fl oz</t>
  </si>
  <si>
    <t>14278</t>
  </si>
  <si>
    <t>BEVERAGES,TEA,GRN,BREWED,REG</t>
  </si>
  <si>
    <t>Green Tea</t>
  </si>
  <si>
    <t>Black Tea</t>
  </si>
  <si>
    <t>14355</t>
  </si>
  <si>
    <t>BEVERAGES,TEA,BLACK,BREWED,PREP W/ TAP H2O</t>
  </si>
  <si>
    <t>$</t>
  </si>
  <si>
    <t>lbs</t>
  </si>
  <si>
    <t>fl.oz</t>
  </si>
  <si>
    <t>gal</t>
  </si>
  <si>
    <t>eggs</t>
  </si>
  <si>
    <t>40 bags</t>
  </si>
  <si>
    <t>Canned Tomatoes</t>
  </si>
  <si>
    <t>Light Red Kidney Beans</t>
  </si>
  <si>
    <t>Cranberry Juice</t>
  </si>
  <si>
    <t>liters</t>
  </si>
  <si>
    <t>Veg Juice</t>
  </si>
  <si>
    <t>fl oz</t>
  </si>
  <si>
    <t>Budlight</t>
  </si>
  <si>
    <t>Wine</t>
  </si>
  <si>
    <t>L</t>
  </si>
  <si>
    <t>Monster</t>
  </si>
  <si>
    <t>Rockstar</t>
  </si>
  <si>
    <t>Redbull</t>
  </si>
  <si>
    <t>fl oz mass is weird, should fix it</t>
  </si>
  <si>
    <t>11530</t>
  </si>
  <si>
    <t>TOMATOES,RED,RIPE,CKD</t>
  </si>
  <si>
    <t>2 medium</t>
  </si>
  <si>
    <t>11713</t>
  </si>
  <si>
    <t>BEANS,KIDNEY,MATURE SEEDS,SPROUTED,CKD,BLD,DRND,W/SALT</t>
  </si>
  <si>
    <t>14220</t>
  </si>
  <si>
    <t>Beverages, OCEAN SPRAY, Cranberry-Apple Juice Drink, bottled</t>
  </si>
  <si>
    <t>8 fl oz</t>
  </si>
  <si>
    <t>14635</t>
  </si>
  <si>
    <t>BEVERAGES,VEG &amp; FRUIT JUC BLEND,W/ ADDED VITAMINS A,C,E</t>
  </si>
  <si>
    <t>1 serving, 8 oz</t>
  </si>
  <si>
    <t>14004</t>
  </si>
  <si>
    <t>ALCOHOLIC BEV,BEER,REG,BUDWEISER</t>
  </si>
  <si>
    <t>12 fl oz</t>
  </si>
  <si>
    <t>14022</t>
  </si>
  <si>
    <t>BEVERAGES,MONSTER ENERGY DRK,LO CARB</t>
  </si>
  <si>
    <t>14021</t>
  </si>
  <si>
    <t>BEVERAGES,ENERGY DRK,CITRUS</t>
  </si>
  <si>
    <t>14084</t>
  </si>
  <si>
    <t>ALCOHOLIC BEV,WINE,TABLE,ALL</t>
  </si>
  <si>
    <t>1 serving,  (5 fl oz)</t>
  </si>
  <si>
    <t>Value/Max</t>
  </si>
  <si>
    <t>Whats going on with the onion mass</t>
  </si>
  <si>
    <t>Rank</t>
  </si>
  <si>
    <t>Romaine Lettuce</t>
  </si>
  <si>
    <t>Cilantro</t>
  </si>
  <si>
    <t>Highest  Nutrition Ratio</t>
  </si>
  <si>
    <t>Nutrition Ratio Total</t>
  </si>
  <si>
    <t>Turnip Greens</t>
  </si>
  <si>
    <t>Ginger Root</t>
  </si>
  <si>
    <t>White=eie Raw Data Collected
Gray=Incoming USDA
Yellow=USDA to eie
Green= Nutrient Per Dollar</t>
  </si>
  <si>
    <t>Purple= Nutrient/Nutrient Max</t>
  </si>
  <si>
    <t xml:space="preserve">Sort by </t>
  </si>
  <si>
    <t>click Sort and Filter in the top right</t>
  </si>
  <si>
    <t>Sort from Z to A</t>
  </si>
  <si>
    <t>(sort can be found in the Home tab)</t>
  </si>
  <si>
    <t>Select a column</t>
  </si>
  <si>
    <t xml:space="preserve">Right click this column DR to hide this.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</si>
</sst>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7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20" fontId="0" fillId="0" borderId="0" xfId="0" applyNumberFormat="1"/>
    <xf numFmtId="46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0" fillId="0" borderId="0" xfId="0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Alignment="1"/>
    <xf numFmtId="1" fontId="0" fillId="0" borderId="0" xfId="0" applyNumberFormat="1" applyAlignment="1"/>
    <xf numFmtId="2" fontId="0" fillId="0" borderId="0" xfId="0" applyNumberFormat="1" applyAlignment="1"/>
    <xf numFmtId="164" fontId="0" fillId="0" borderId="0" xfId="0" applyNumberFormat="1" applyAlignment="1"/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2" fontId="4" fillId="0" borderId="2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/>
    <xf numFmtId="0" fontId="0" fillId="0" borderId="2" xfId="0" applyBorder="1" applyAlignment="1"/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/>
    <xf numFmtId="2" fontId="7" fillId="0" borderId="4" xfId="0" applyNumberFormat="1" applyFont="1" applyFill="1" applyBorder="1" applyAlignment="1" applyProtection="1">
      <alignment horizontal="right" vertical="center"/>
    </xf>
    <xf numFmtId="0" fontId="3" fillId="5" borderId="1" xfId="0" applyFont="1" applyFill="1" applyBorder="1" applyAlignment="1" applyProtection="1">
      <alignment horizontal="center" vertical="center" wrapText="1"/>
    </xf>
    <xf numFmtId="165" fontId="0" fillId="0" borderId="0" xfId="0" applyNumberFormat="1" applyAlignment="1"/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08"/>
  <sheetViews>
    <sheetView tabSelected="1" zoomScale="85" zoomScaleNormal="85" workbookViewId="0">
      <pane xSplit="1860" ySplit="1236" topLeftCell="DR2" activePane="bottomRight"/>
      <selection activeCell="G1" sqref="G1"/>
      <selection pane="topRight" activeCell="GZ1" sqref="GZ1:GZ1048576"/>
      <selection pane="bottomLeft" activeCell="A109" sqref="A109:XFD111"/>
      <selection pane="bottomRight" activeCell="EL33" sqref="EL33"/>
    </sheetView>
  </sheetViews>
  <sheetFormatPr defaultRowHeight="14.4" x14ac:dyDescent="0.3"/>
  <cols>
    <col min="1" max="1" width="16.44140625" style="157" customWidth="1"/>
    <col min="2" max="4" width="8.88671875" style="157" customWidth="1"/>
    <col min="5" max="6" width="8.88671875" style="157" hidden="1" customWidth="1"/>
    <col min="7" max="10" width="8.88671875" style="157" customWidth="1"/>
    <col min="11" max="11" width="5.5546875" style="157" customWidth="1"/>
    <col min="12" max="12" width="6" style="157" customWidth="1"/>
    <col min="13" max="13" width="7" style="1" customWidth="1"/>
    <col min="14" max="14" width="5.33203125" style="157" customWidth="1"/>
    <col min="15" max="15" width="11.5546875" style="157" customWidth="1"/>
    <col min="16" max="16" width="13.6640625" style="157" customWidth="1"/>
    <col min="17" max="17" width="10.44140625" style="157" customWidth="1"/>
    <col min="18" max="75" width="8.88671875" style="157" customWidth="1"/>
    <col min="76" max="76" width="11.6640625" style="157" customWidth="1"/>
    <col min="77" max="77" width="11.5546875" style="157" customWidth="1"/>
    <col min="78" max="78" width="9.5546875" style="157" customWidth="1"/>
    <col min="79" max="79" width="10.5546875" style="157" customWidth="1"/>
    <col min="80" max="80" width="9.5546875" style="157" customWidth="1"/>
    <col min="81" max="83" width="10.5546875" style="157" customWidth="1"/>
    <col min="84" max="84" width="11.5546875" style="157" customWidth="1"/>
    <col min="85" max="85" width="9.5546875" style="157" customWidth="1"/>
    <col min="86" max="89" width="11.5546875" style="157" customWidth="1"/>
    <col min="90" max="92" width="9.5546875" style="157" customWidth="1"/>
    <col min="93" max="93" width="10.5546875" style="157" customWidth="1"/>
    <col min="94" max="94" width="11.5546875" style="157" customWidth="1"/>
    <col min="95" max="99" width="9.5546875" style="157" customWidth="1"/>
    <col min="100" max="100" width="11.5546875" style="157" customWidth="1"/>
    <col min="101" max="101" width="9.5546875" style="157" customWidth="1"/>
    <col min="102" max="103" width="11.5546875" style="157" customWidth="1"/>
    <col min="104" max="104" width="10.5546875" style="157" customWidth="1"/>
    <col min="105" max="105" width="9.5546875" style="157" customWidth="1"/>
    <col min="106" max="106" width="13.6640625" style="157" customWidth="1"/>
    <col min="107" max="107" width="12.5546875" style="157" customWidth="1"/>
    <col min="108" max="108" width="9.5546875" style="157" customWidth="1"/>
    <col min="109" max="109" width="12.5546875" style="157" customWidth="1"/>
    <col min="110" max="110" width="13.6640625" style="157" customWidth="1"/>
    <col min="111" max="112" width="12.5546875" style="157" customWidth="1"/>
    <col min="113" max="113" width="13.6640625" style="157" customWidth="1"/>
    <col min="114" max="116" width="9.5546875" style="157" customWidth="1"/>
    <col min="117" max="117" width="12.5546875" style="157" customWidth="1"/>
    <col min="118" max="119" width="10.5546875" style="157" customWidth="1"/>
    <col min="120" max="121" width="9.5546875" style="157" customWidth="1"/>
    <col min="122" max="122" width="45.6640625" style="177" customWidth="1"/>
    <col min="123" max="152" width="8.88671875" style="157"/>
    <col min="153" max="153" width="11.5546875" style="157" customWidth="1"/>
    <col min="154" max="189" width="8.88671875" style="157"/>
    <col min="190" max="190" width="14.33203125" style="157" customWidth="1"/>
    <col min="191" max="16384" width="8.88671875" style="157"/>
  </cols>
  <sheetData>
    <row r="1" spans="1:210" s="3" customFormat="1" ht="57.6" x14ac:dyDescent="0.3">
      <c r="A1" s="3" t="s">
        <v>54</v>
      </c>
      <c r="B1" s="3" t="s">
        <v>55</v>
      </c>
      <c r="C1" s="3" t="s">
        <v>57</v>
      </c>
      <c r="D1" s="3" t="s">
        <v>109</v>
      </c>
      <c r="E1" s="3" t="s">
        <v>108</v>
      </c>
      <c r="F1" s="3" t="s">
        <v>110</v>
      </c>
      <c r="G1" s="3" t="s">
        <v>58</v>
      </c>
      <c r="H1" s="3" t="s">
        <v>111</v>
      </c>
      <c r="I1" s="3" t="s">
        <v>113</v>
      </c>
      <c r="J1" s="3" t="s">
        <v>112</v>
      </c>
      <c r="K1" s="3" t="s">
        <v>114</v>
      </c>
      <c r="L1" s="3" t="s">
        <v>115</v>
      </c>
      <c r="M1" s="161" t="s">
        <v>105</v>
      </c>
      <c r="N1" s="3" t="s">
        <v>60</v>
      </c>
      <c r="O1" s="3" t="s">
        <v>495</v>
      </c>
      <c r="P1" s="3" t="s">
        <v>61</v>
      </c>
      <c r="Q1" s="3" t="s">
        <v>104</v>
      </c>
      <c r="R1" s="3" t="s">
        <v>254</v>
      </c>
      <c r="S1" s="3" t="s">
        <v>494</v>
      </c>
      <c r="T1" s="162" t="s">
        <v>258</v>
      </c>
      <c r="U1" s="162" t="s">
        <v>259</v>
      </c>
      <c r="V1" s="162" t="s">
        <v>260</v>
      </c>
      <c r="W1" s="162" t="s">
        <v>261</v>
      </c>
      <c r="X1" s="162" t="s">
        <v>262</v>
      </c>
      <c r="Y1" s="162" t="s">
        <v>263</v>
      </c>
      <c r="Z1" s="162" t="s">
        <v>264</v>
      </c>
      <c r="AA1" s="162" t="s">
        <v>265</v>
      </c>
      <c r="AB1" s="162" t="s">
        <v>266</v>
      </c>
      <c r="AC1" s="162" t="s">
        <v>267</v>
      </c>
      <c r="AD1" s="162" t="s">
        <v>268</v>
      </c>
      <c r="AE1" s="162" t="s">
        <v>269</v>
      </c>
      <c r="AF1" s="162" t="s">
        <v>270</v>
      </c>
      <c r="AG1" s="162" t="s">
        <v>271</v>
      </c>
      <c r="AH1" s="162" t="s">
        <v>272</v>
      </c>
      <c r="AI1" s="162" t="s">
        <v>273</v>
      </c>
      <c r="AJ1" s="162" t="s">
        <v>274</v>
      </c>
      <c r="AK1" s="162" t="s">
        <v>275</v>
      </c>
      <c r="AL1" s="162" t="s">
        <v>276</v>
      </c>
      <c r="AM1" s="162" t="s">
        <v>277</v>
      </c>
      <c r="AN1" s="162" t="s">
        <v>278</v>
      </c>
      <c r="AO1" s="162" t="s">
        <v>279</v>
      </c>
      <c r="AP1" s="162" t="s">
        <v>280</v>
      </c>
      <c r="AQ1" s="162" t="s">
        <v>281</v>
      </c>
      <c r="AR1" s="162" t="s">
        <v>282</v>
      </c>
      <c r="AS1" s="162" t="s">
        <v>283</v>
      </c>
      <c r="AT1" s="162" t="s">
        <v>284</v>
      </c>
      <c r="AU1" s="162" t="s">
        <v>285</v>
      </c>
      <c r="AV1" s="162" t="s">
        <v>286</v>
      </c>
      <c r="AW1" s="162" t="s">
        <v>287</v>
      </c>
      <c r="AX1" s="162" t="s">
        <v>288</v>
      </c>
      <c r="AY1" s="162" t="s">
        <v>289</v>
      </c>
      <c r="AZ1" s="162" t="s">
        <v>290</v>
      </c>
      <c r="BA1" s="162" t="s">
        <v>291</v>
      </c>
      <c r="BB1" s="162" t="s">
        <v>292</v>
      </c>
      <c r="BC1" s="162" t="s">
        <v>293</v>
      </c>
      <c r="BD1" s="162" t="s">
        <v>294</v>
      </c>
      <c r="BE1" s="162" t="s">
        <v>295</v>
      </c>
      <c r="BF1" s="162" t="s">
        <v>296</v>
      </c>
      <c r="BG1" s="162" t="s">
        <v>297</v>
      </c>
      <c r="BH1" s="162" t="s">
        <v>298</v>
      </c>
      <c r="BI1" s="162" t="s">
        <v>299</v>
      </c>
      <c r="BJ1" s="162" t="s">
        <v>300</v>
      </c>
      <c r="BK1" s="162" t="s">
        <v>301</v>
      </c>
      <c r="BL1" s="162" t="s">
        <v>302</v>
      </c>
      <c r="BM1" s="162" t="s">
        <v>303</v>
      </c>
      <c r="BN1" s="162" t="s">
        <v>304</v>
      </c>
      <c r="BO1" s="162" t="s">
        <v>305</v>
      </c>
      <c r="BP1" s="162" t="s">
        <v>306</v>
      </c>
      <c r="BQ1" s="162" t="s">
        <v>307</v>
      </c>
      <c r="BR1" s="162" t="s">
        <v>308</v>
      </c>
      <c r="BS1" s="162" t="s">
        <v>309</v>
      </c>
      <c r="BT1" s="162" t="s">
        <v>310</v>
      </c>
      <c r="BU1" s="160" t="s">
        <v>492</v>
      </c>
      <c r="BV1" s="160" t="s">
        <v>115</v>
      </c>
      <c r="BW1" s="163" t="s">
        <v>493</v>
      </c>
      <c r="BX1" s="164" t="s">
        <v>260</v>
      </c>
      <c r="BY1" s="164" t="s">
        <v>261</v>
      </c>
      <c r="BZ1" s="164" t="s">
        <v>262</v>
      </c>
      <c r="CA1" s="164" t="s">
        <v>263</v>
      </c>
      <c r="CB1" s="164" t="s">
        <v>264</v>
      </c>
      <c r="CC1" s="164" t="s">
        <v>265</v>
      </c>
      <c r="CD1" s="164" t="s">
        <v>266</v>
      </c>
      <c r="CE1" s="164" t="s">
        <v>267</v>
      </c>
      <c r="CF1" s="164" t="s">
        <v>268</v>
      </c>
      <c r="CG1" s="164" t="s">
        <v>269</v>
      </c>
      <c r="CH1" s="164" t="s">
        <v>270</v>
      </c>
      <c r="CI1" s="164" t="s">
        <v>271</v>
      </c>
      <c r="CJ1" s="164" t="s">
        <v>272</v>
      </c>
      <c r="CK1" s="164" t="s">
        <v>273</v>
      </c>
      <c r="CL1" s="164" t="s">
        <v>274</v>
      </c>
      <c r="CM1" s="164" t="s">
        <v>275</v>
      </c>
      <c r="CN1" s="164" t="s">
        <v>276</v>
      </c>
      <c r="CO1" s="164" t="s">
        <v>277</v>
      </c>
      <c r="CP1" s="164" t="s">
        <v>278</v>
      </c>
      <c r="CQ1" s="164" t="s">
        <v>279</v>
      </c>
      <c r="CR1" s="164" t="s">
        <v>280</v>
      </c>
      <c r="CS1" s="164" t="s">
        <v>281</v>
      </c>
      <c r="CT1" s="164" t="s">
        <v>282</v>
      </c>
      <c r="CU1" s="164" t="s">
        <v>283</v>
      </c>
      <c r="CV1" s="164" t="s">
        <v>284</v>
      </c>
      <c r="CW1" s="164" t="s">
        <v>285</v>
      </c>
      <c r="CX1" s="164" t="s">
        <v>286</v>
      </c>
      <c r="CY1" s="164" t="s">
        <v>287</v>
      </c>
      <c r="CZ1" s="164" t="s">
        <v>288</v>
      </c>
      <c r="DA1" s="164" t="s">
        <v>289</v>
      </c>
      <c r="DB1" s="164" t="s">
        <v>290</v>
      </c>
      <c r="DC1" s="164" t="s">
        <v>291</v>
      </c>
      <c r="DD1" s="164" t="s">
        <v>292</v>
      </c>
      <c r="DE1" s="164" t="s">
        <v>293</v>
      </c>
      <c r="DF1" s="164" t="s">
        <v>294</v>
      </c>
      <c r="DG1" s="164" t="s">
        <v>295</v>
      </c>
      <c r="DH1" s="164" t="s">
        <v>296</v>
      </c>
      <c r="DI1" s="164" t="s">
        <v>297</v>
      </c>
      <c r="DJ1" s="164" t="s">
        <v>298</v>
      </c>
      <c r="DK1" s="164" t="s">
        <v>299</v>
      </c>
      <c r="DL1" s="164" t="s">
        <v>300</v>
      </c>
      <c r="DM1" s="164" t="s">
        <v>301</v>
      </c>
      <c r="DN1" s="164" t="s">
        <v>302</v>
      </c>
      <c r="DO1" s="164" t="s">
        <v>303</v>
      </c>
      <c r="DP1" s="164" t="s">
        <v>304</v>
      </c>
      <c r="DQ1" s="164" t="s">
        <v>305</v>
      </c>
      <c r="DR1" s="190" t="s">
        <v>650</v>
      </c>
      <c r="DS1" s="165" t="s">
        <v>260</v>
      </c>
      <c r="DT1" s="189" t="s">
        <v>261</v>
      </c>
      <c r="DU1" s="165" t="s">
        <v>262</v>
      </c>
      <c r="DV1" s="189" t="s">
        <v>263</v>
      </c>
      <c r="DW1" s="165" t="s">
        <v>264</v>
      </c>
      <c r="DX1" s="165" t="s">
        <v>265</v>
      </c>
      <c r="DY1" s="165" t="s">
        <v>266</v>
      </c>
      <c r="DZ1" s="165" t="s">
        <v>267</v>
      </c>
      <c r="EA1" s="165" t="s">
        <v>268</v>
      </c>
      <c r="EB1" s="165" t="s">
        <v>269</v>
      </c>
      <c r="EC1" s="165" t="s">
        <v>270</v>
      </c>
      <c r="ED1" s="165" t="s">
        <v>271</v>
      </c>
      <c r="EE1" s="165" t="s">
        <v>272</v>
      </c>
      <c r="EF1" s="165" t="s">
        <v>273</v>
      </c>
      <c r="EG1" s="165" t="s">
        <v>274</v>
      </c>
      <c r="EH1" s="165" t="s">
        <v>275</v>
      </c>
      <c r="EI1" s="165" t="s">
        <v>276</v>
      </c>
      <c r="EJ1" s="165" t="s">
        <v>277</v>
      </c>
      <c r="EK1" s="165" t="s">
        <v>278</v>
      </c>
      <c r="EL1" s="165" t="s">
        <v>279</v>
      </c>
      <c r="EM1" s="165" t="s">
        <v>280</v>
      </c>
      <c r="EN1" s="165" t="s">
        <v>281</v>
      </c>
      <c r="EO1" s="165" t="s">
        <v>282</v>
      </c>
      <c r="EP1" s="165" t="s">
        <v>283</v>
      </c>
      <c r="EQ1" s="165" t="s">
        <v>284</v>
      </c>
      <c r="ER1" s="165" t="s">
        <v>285</v>
      </c>
      <c r="ES1" s="165" t="s">
        <v>286</v>
      </c>
      <c r="ET1" s="165" t="s">
        <v>287</v>
      </c>
      <c r="EU1" s="165" t="s">
        <v>288</v>
      </c>
      <c r="EV1" s="165" t="s">
        <v>289</v>
      </c>
      <c r="EW1" s="165" t="s">
        <v>290</v>
      </c>
      <c r="EX1" s="165" t="s">
        <v>291</v>
      </c>
      <c r="EY1" s="165" t="s">
        <v>292</v>
      </c>
      <c r="EZ1" s="165" t="s">
        <v>293</v>
      </c>
      <c r="FA1" s="165" t="s">
        <v>294</v>
      </c>
      <c r="FB1" s="165" t="s">
        <v>295</v>
      </c>
      <c r="FC1" s="165" t="s">
        <v>296</v>
      </c>
      <c r="FD1" s="165" t="s">
        <v>297</v>
      </c>
      <c r="FE1" s="165" t="s">
        <v>298</v>
      </c>
      <c r="FF1" s="165" t="s">
        <v>299</v>
      </c>
      <c r="FG1" s="165" t="s">
        <v>300</v>
      </c>
      <c r="FH1" s="165" t="s">
        <v>301</v>
      </c>
      <c r="FI1" s="165" t="s">
        <v>302</v>
      </c>
      <c r="FJ1" s="165" t="s">
        <v>303</v>
      </c>
      <c r="FK1" s="165" t="s">
        <v>304</v>
      </c>
      <c r="FL1" s="165" t="s">
        <v>305</v>
      </c>
      <c r="FM1" s="3" t="s">
        <v>641</v>
      </c>
      <c r="FN1" s="182" t="s">
        <v>261</v>
      </c>
      <c r="FO1" s="182" t="s">
        <v>262</v>
      </c>
      <c r="FP1" s="182" t="s">
        <v>266</v>
      </c>
      <c r="FQ1" s="182" t="s">
        <v>268</v>
      </c>
      <c r="FR1" s="182" t="s">
        <v>269</v>
      </c>
      <c r="FS1" s="182" t="s">
        <v>270</v>
      </c>
      <c r="FT1" s="182" t="s">
        <v>271</v>
      </c>
      <c r="FU1" s="182" t="s">
        <v>272</v>
      </c>
      <c r="FV1" s="182" t="s">
        <v>273</v>
      </c>
      <c r="FW1" s="182" t="s">
        <v>274</v>
      </c>
      <c r="FX1" s="182" t="s">
        <v>275</v>
      </c>
      <c r="FY1" s="182" t="s">
        <v>276</v>
      </c>
      <c r="FZ1" s="182" t="s">
        <v>277</v>
      </c>
      <c r="GA1" s="182" t="s">
        <v>278</v>
      </c>
      <c r="GB1" s="182" t="s">
        <v>279</v>
      </c>
      <c r="GC1" s="182" t="s">
        <v>280</v>
      </c>
      <c r="GD1" s="182" t="s">
        <v>281</v>
      </c>
      <c r="GE1" s="182" t="s">
        <v>282</v>
      </c>
      <c r="GF1" s="182" t="s">
        <v>283</v>
      </c>
      <c r="GG1" s="182" t="s">
        <v>284</v>
      </c>
      <c r="GH1" s="182" t="s">
        <v>285</v>
      </c>
      <c r="GI1" s="182" t="s">
        <v>286</v>
      </c>
      <c r="GJ1" s="182" t="s">
        <v>287</v>
      </c>
      <c r="GK1" s="182" t="s">
        <v>288</v>
      </c>
      <c r="GL1" s="182" t="s">
        <v>289</v>
      </c>
      <c r="GM1" s="182" t="s">
        <v>290</v>
      </c>
      <c r="GN1" s="182" t="s">
        <v>291</v>
      </c>
      <c r="GO1" s="182" t="s">
        <v>292</v>
      </c>
      <c r="GP1" s="182" t="s">
        <v>293</v>
      </c>
      <c r="GQ1" s="182" t="s">
        <v>294</v>
      </c>
      <c r="GR1" s="182" t="s">
        <v>295</v>
      </c>
      <c r="GS1" s="188" t="s">
        <v>296</v>
      </c>
      <c r="GT1" s="182" t="s">
        <v>297</v>
      </c>
      <c r="GU1" s="182" t="s">
        <v>298</v>
      </c>
      <c r="GV1" s="182" t="s">
        <v>299</v>
      </c>
      <c r="GW1" s="182" t="s">
        <v>300</v>
      </c>
      <c r="GX1" s="182" t="s">
        <v>301</v>
      </c>
      <c r="GY1" s="3" t="s">
        <v>646</v>
      </c>
      <c r="GZ1" s="3" t="s">
        <v>647</v>
      </c>
      <c r="HA1" s="3" t="s">
        <v>643</v>
      </c>
    </row>
    <row r="2" spans="1:210" s="168" customFormat="1" x14ac:dyDescent="0.3">
      <c r="A2" s="168" t="s">
        <v>515</v>
      </c>
      <c r="B2" s="168">
        <v>2.54</v>
      </c>
      <c r="C2" s="168" t="s">
        <v>601</v>
      </c>
      <c r="D2" s="168">
        <v>10</v>
      </c>
      <c r="G2" s="168" t="s">
        <v>50</v>
      </c>
      <c r="H2" s="168">
        <f>D2*456</f>
        <v>4560</v>
      </c>
      <c r="K2" s="169">
        <f>AVERAGE(H2:J2)</f>
        <v>4560</v>
      </c>
      <c r="M2" s="171">
        <f>B2</f>
        <v>2.54</v>
      </c>
      <c r="Q2" s="171">
        <f>1/B2</f>
        <v>0.39370078740157477</v>
      </c>
      <c r="T2" s="172" t="s">
        <v>574</v>
      </c>
      <c r="U2" s="172" t="s">
        <v>575</v>
      </c>
      <c r="V2" s="173">
        <v>11.92</v>
      </c>
      <c r="W2" s="173">
        <v>364</v>
      </c>
      <c r="X2" s="173">
        <v>10.33</v>
      </c>
      <c r="Y2" s="173">
        <v>0.98</v>
      </c>
      <c r="Z2" s="173">
        <v>0.47</v>
      </c>
      <c r="AA2" s="173">
        <v>76.31</v>
      </c>
      <c r="AB2" s="173">
        <v>2.7</v>
      </c>
      <c r="AC2" s="173">
        <v>0.27</v>
      </c>
      <c r="AD2" s="173">
        <v>15</v>
      </c>
      <c r="AE2" s="173">
        <v>4.6399999999999997</v>
      </c>
      <c r="AF2" s="173">
        <v>22</v>
      </c>
      <c r="AG2" s="173">
        <v>108</v>
      </c>
      <c r="AH2" s="173">
        <v>107</v>
      </c>
      <c r="AI2" s="173">
        <v>2</v>
      </c>
      <c r="AJ2" s="173">
        <v>0.7</v>
      </c>
      <c r="AK2" s="173">
        <v>0.14399999999999999</v>
      </c>
      <c r="AL2" s="173">
        <v>0.68200000000000005</v>
      </c>
      <c r="AM2" s="173">
        <v>33.9</v>
      </c>
      <c r="AN2" s="173">
        <v>0</v>
      </c>
      <c r="AO2" s="173">
        <v>0.78500000000000003</v>
      </c>
      <c r="AP2" s="173">
        <v>0.49399999999999999</v>
      </c>
      <c r="AQ2" s="173">
        <v>5.9039999999999999</v>
      </c>
      <c r="AR2" s="173">
        <v>0.438</v>
      </c>
      <c r="AS2" s="173">
        <v>4.3999999999999997E-2</v>
      </c>
      <c r="AT2" s="173">
        <v>183</v>
      </c>
      <c r="AU2" s="173">
        <v>154</v>
      </c>
      <c r="AV2" s="173">
        <v>29</v>
      </c>
      <c r="AW2" s="173">
        <v>291</v>
      </c>
      <c r="AX2" s="173">
        <v>10.4</v>
      </c>
      <c r="AY2" s="173">
        <v>0</v>
      </c>
      <c r="AZ2" s="173">
        <v>0</v>
      </c>
      <c r="BA2" s="173">
        <v>0</v>
      </c>
      <c r="BB2" s="173">
        <v>0</v>
      </c>
      <c r="BC2" s="173">
        <v>0</v>
      </c>
      <c r="BD2" s="173">
        <v>0</v>
      </c>
      <c r="BE2" s="173">
        <v>0</v>
      </c>
      <c r="BF2" s="173">
        <v>0</v>
      </c>
      <c r="BG2" s="173">
        <v>18</v>
      </c>
      <c r="BH2" s="173">
        <v>0.06</v>
      </c>
      <c r="BI2" s="173">
        <v>0</v>
      </c>
      <c r="BJ2" s="173">
        <v>0</v>
      </c>
      <c r="BK2" s="173">
        <v>0.3</v>
      </c>
      <c r="BL2" s="173">
        <v>0.155</v>
      </c>
      <c r="BM2" s="173">
        <v>8.6999999999999994E-2</v>
      </c>
      <c r="BN2" s="173">
        <v>0.41299999999999998</v>
      </c>
      <c r="BO2" s="173">
        <v>0</v>
      </c>
      <c r="BP2" s="173">
        <v>125</v>
      </c>
      <c r="BQ2" s="172" t="s">
        <v>386</v>
      </c>
      <c r="BR2" s="176"/>
      <c r="BS2" s="172" t="s">
        <v>393</v>
      </c>
      <c r="BT2" s="173">
        <v>0</v>
      </c>
      <c r="BU2" s="168">
        <f>AVERAGE(BP2,BR2)</f>
        <v>125</v>
      </c>
      <c r="BV2" s="168">
        <f>_xlfn.STDEV.P(BP2,BR2)</f>
        <v>0</v>
      </c>
      <c r="BW2" s="168">
        <f>(1-BT2/100)*K2</f>
        <v>4560</v>
      </c>
      <c r="BX2" s="174">
        <f>(V2/100)*$BW2</f>
        <v>543.55200000000002</v>
      </c>
      <c r="BY2" s="174">
        <f>(W2/100)*$BW2</f>
        <v>16598.400000000001</v>
      </c>
      <c r="BZ2" s="174">
        <f>(X2/100)*$BW2</f>
        <v>471.048</v>
      </c>
      <c r="CA2" s="174">
        <f>(Y2/100)*$BW2</f>
        <v>44.687999999999995</v>
      </c>
      <c r="CB2" s="174">
        <f>(Z2/100)*$BW2</f>
        <v>21.431999999999999</v>
      </c>
      <c r="CC2" s="174">
        <f>(AA2/100)*$BW2</f>
        <v>3479.7359999999999</v>
      </c>
      <c r="CD2" s="174">
        <f>(AB2/100)*$BW2</f>
        <v>123.12000000000002</v>
      </c>
      <c r="CE2" s="174">
        <f>(AC2/100)*$BW2</f>
        <v>12.312000000000001</v>
      </c>
      <c r="CF2" s="174">
        <f>(AD2/100)*$BW2</f>
        <v>684</v>
      </c>
      <c r="CG2" s="174">
        <f>(AE2/100)*$BW2</f>
        <v>211.58399999999997</v>
      </c>
      <c r="CH2" s="174">
        <f>(AF2/100)*$BW2</f>
        <v>1003.2</v>
      </c>
      <c r="CI2" s="174">
        <f>(AG2/100)*$BW2</f>
        <v>4924.8</v>
      </c>
      <c r="CJ2" s="174">
        <f>(AH2/100)*$BW2</f>
        <v>4879.2000000000007</v>
      </c>
      <c r="CK2" s="174">
        <f>(AI2/100)*$BW2</f>
        <v>91.2</v>
      </c>
      <c r="CL2" s="174">
        <f>(AJ2/100)*$BW2</f>
        <v>31.919999999999998</v>
      </c>
      <c r="CM2" s="174">
        <f>(AK2/100)*$BW2</f>
        <v>6.5663999999999998</v>
      </c>
      <c r="CN2" s="174">
        <f>(AL2/100)*$BW2</f>
        <v>31.099200000000003</v>
      </c>
      <c r="CO2" s="174">
        <f>(AM2/100)*$BW2</f>
        <v>1545.84</v>
      </c>
      <c r="CP2" s="174">
        <f>(AN2/100)*$BW2</f>
        <v>0</v>
      </c>
      <c r="CQ2" s="174">
        <f>(AO2/100)*$BW2</f>
        <v>35.796000000000006</v>
      </c>
      <c r="CR2" s="174">
        <f>(AP2/100)*$BW2</f>
        <v>22.526399999999999</v>
      </c>
      <c r="CS2" s="174">
        <f>(AQ2/100)*$BW2</f>
        <v>269.22239999999999</v>
      </c>
      <c r="CT2" s="174">
        <f>(AR2/100)*$BW2</f>
        <v>19.972799999999999</v>
      </c>
      <c r="CU2" s="174">
        <f>(AS2/100)*$BW2</f>
        <v>2.0063999999999997</v>
      </c>
      <c r="CV2" s="174">
        <f>(AT2/100)*$BW2</f>
        <v>8344.8000000000011</v>
      </c>
      <c r="CW2" s="174">
        <f>(AU2/100)*$BW2</f>
        <v>7022.4000000000005</v>
      </c>
      <c r="CX2" s="174">
        <f>(AV2/100)*$BW2</f>
        <v>1322.3999999999999</v>
      </c>
      <c r="CY2" s="174">
        <f>(AW2/100)*$BW2</f>
        <v>13269.6</v>
      </c>
      <c r="CZ2" s="174">
        <f>(AX2/100)*$BW2</f>
        <v>474.24000000000007</v>
      </c>
      <c r="DA2" s="174">
        <f>(AY2/100)*$BW2</f>
        <v>0</v>
      </c>
      <c r="DB2" s="174">
        <f>(AZ2/100)*$BW2</f>
        <v>0</v>
      </c>
      <c r="DC2" s="174">
        <f>(BA2/100)*$BW2</f>
        <v>0</v>
      </c>
      <c r="DD2" s="174">
        <f>(BB2/100)*$BW2</f>
        <v>0</v>
      </c>
      <c r="DE2" s="174">
        <f>(BC2/100)*$BW2</f>
        <v>0</v>
      </c>
      <c r="DF2" s="174">
        <f>(BD2/100)*$BW2</f>
        <v>0</v>
      </c>
      <c r="DG2" s="174">
        <f>(BE2/100)*$BW2</f>
        <v>0</v>
      </c>
      <c r="DH2" s="174">
        <f>(BF2/100)*$BW2</f>
        <v>0</v>
      </c>
      <c r="DI2" s="174">
        <f>(BG2/100)*$BW2</f>
        <v>820.8</v>
      </c>
      <c r="DJ2" s="174">
        <f>(BH2/100)*$BW2</f>
        <v>2.7359999999999998</v>
      </c>
      <c r="DK2" s="174">
        <f>(BI2/100)*$BW2</f>
        <v>0</v>
      </c>
      <c r="DL2" s="174">
        <f>(BJ2/100)*$BW2</f>
        <v>0</v>
      </c>
      <c r="DM2" s="174">
        <f>(BK2/100)*$BW2</f>
        <v>13.68</v>
      </c>
      <c r="DN2" s="174">
        <f>(BL2/100)*$BW2</f>
        <v>7.0679999999999996</v>
      </c>
      <c r="DO2" s="174">
        <f>(BM2/100)*$BW2</f>
        <v>3.9671999999999996</v>
      </c>
      <c r="DP2" s="174">
        <f>(BN2/100)*$BW2</f>
        <v>18.832799999999999</v>
      </c>
      <c r="DQ2" s="174">
        <f>(BO2/100)*$BW2</f>
        <v>0</v>
      </c>
      <c r="DR2" s="191" t="s">
        <v>651</v>
      </c>
      <c r="DS2" s="174">
        <f>BX2/$M2</f>
        <v>213.99685039370078</v>
      </c>
      <c r="DT2" s="174">
        <f>BY2/$M2</f>
        <v>6534.8031496062995</v>
      </c>
      <c r="DU2" s="174">
        <f>BZ2/$M2</f>
        <v>185.451968503937</v>
      </c>
      <c r="DV2" s="174">
        <f>CA2/$M2</f>
        <v>17.593700787401573</v>
      </c>
      <c r="DW2" s="174">
        <f>CB2/$M2</f>
        <v>8.4377952755905508</v>
      </c>
      <c r="DX2" s="174">
        <f>CC2/$M2</f>
        <v>1369.9748031496063</v>
      </c>
      <c r="DY2" s="174">
        <f>CD2/$M2</f>
        <v>48.472440944881896</v>
      </c>
      <c r="DZ2" s="174">
        <f>CE2/$M2</f>
        <v>4.8472440944881896</v>
      </c>
      <c r="EA2" s="174">
        <f>CF2/$M2</f>
        <v>269.29133858267716</v>
      </c>
      <c r="EB2" s="174">
        <f>CG2/$M2</f>
        <v>83.300787401574794</v>
      </c>
      <c r="EC2" s="174">
        <f>CH2/$M2</f>
        <v>394.96062992125985</v>
      </c>
      <c r="ED2" s="174">
        <f>CI2/$M2</f>
        <v>1938.8976377952756</v>
      </c>
      <c r="EE2" s="174">
        <f>CJ2/$M2</f>
        <v>1920.944881889764</v>
      </c>
      <c r="EF2" s="174">
        <f>CK2/$M2</f>
        <v>35.905511811023622</v>
      </c>
      <c r="EG2" s="174">
        <f>CL2/$M2</f>
        <v>12.566929133858267</v>
      </c>
      <c r="EH2" s="174">
        <f>CM2/$M2</f>
        <v>2.5851968503937006</v>
      </c>
      <c r="EI2" s="174">
        <f>CN2/$M2</f>
        <v>12.243779527559056</v>
      </c>
      <c r="EJ2" s="174">
        <f>CO2/$M2</f>
        <v>608.59842519685037</v>
      </c>
      <c r="EK2" s="174">
        <f>CP2/$M2</f>
        <v>0</v>
      </c>
      <c r="EL2" s="174">
        <f>CQ2/$M2</f>
        <v>14.092913385826774</v>
      </c>
      <c r="EM2" s="174">
        <f>CR2/$M2</f>
        <v>8.8686614173228335</v>
      </c>
      <c r="EN2" s="174">
        <f>CS2/$M2</f>
        <v>105.99307086614172</v>
      </c>
      <c r="EO2" s="174">
        <f>CT2/$M2</f>
        <v>7.8633070866141725</v>
      </c>
      <c r="EP2" s="174">
        <f>CU2/$M2</f>
        <v>0.7899212598425196</v>
      </c>
      <c r="EQ2" s="174">
        <f>CV2/$M2</f>
        <v>3285.354330708662</v>
      </c>
      <c r="ER2" s="174">
        <f>CW2/$M2</f>
        <v>2764.7244094488192</v>
      </c>
      <c r="ES2" s="174">
        <f>CX2/$M2</f>
        <v>520.62992125984249</v>
      </c>
      <c r="ET2" s="174">
        <f>CY2/$M2</f>
        <v>5224.251968503937</v>
      </c>
      <c r="EU2" s="174">
        <f>CZ2/$M2</f>
        <v>186.70866141732284</v>
      </c>
      <c r="EV2" s="174">
        <f>DA2/$M2</f>
        <v>0</v>
      </c>
      <c r="EW2" s="174">
        <f>DB2/$M2</f>
        <v>0</v>
      </c>
      <c r="EX2" s="174">
        <f>DC2/$M2</f>
        <v>0</v>
      </c>
      <c r="EY2" s="174">
        <f>DD2/$M2</f>
        <v>0</v>
      </c>
      <c r="EZ2" s="174">
        <f>DE2/$M2</f>
        <v>0</v>
      </c>
      <c r="FA2" s="174">
        <f>DF2/$M2</f>
        <v>0</v>
      </c>
      <c r="FB2" s="174">
        <f>DG2/$M2</f>
        <v>0</v>
      </c>
      <c r="FC2" s="174">
        <f>DH2/$M2</f>
        <v>0</v>
      </c>
      <c r="FD2" s="174">
        <f>DI2/$M2</f>
        <v>323.14960629921256</v>
      </c>
      <c r="FE2" s="174">
        <f>DJ2/$M2</f>
        <v>1.0771653543307085</v>
      </c>
      <c r="FF2" s="174">
        <f>DK2/$M2</f>
        <v>0</v>
      </c>
      <c r="FG2" s="174">
        <f>DL2/$M2</f>
        <v>0</v>
      </c>
      <c r="FH2" s="174">
        <f>DM2/$M2</f>
        <v>5.3858267716535435</v>
      </c>
      <c r="FI2" s="174">
        <f>DN2/$M2</f>
        <v>2.7826771653543307</v>
      </c>
      <c r="FJ2" s="174">
        <f>DO2/$M2</f>
        <v>1.5618897637795275</v>
      </c>
      <c r="FK2" s="174">
        <f>DP2/$M2</f>
        <v>7.4144881889763772</v>
      </c>
      <c r="FL2" s="174">
        <f>DQ2/$M2</f>
        <v>0</v>
      </c>
      <c r="FN2" s="181">
        <f>DT2/MAX(DT$2:DT$108)</f>
        <v>1</v>
      </c>
      <c r="FO2" s="181">
        <f>DU2/MAX(DU$2:DU$108)</f>
        <v>1</v>
      </c>
      <c r="FP2" s="181">
        <f>DY2/MAX(DY$2:DY$108)</f>
        <v>0.94370078740157504</v>
      </c>
      <c r="FQ2" s="181">
        <f>EA2/MAX(EA$2:EA$108)</f>
        <v>0.13855285994169436</v>
      </c>
      <c r="FR2" s="181">
        <f>EB2/MAX(EB$2:EB$108)</f>
        <v>1</v>
      </c>
      <c r="FS2" s="181">
        <f>EC2/MAX(EC$2:EC$108)</f>
        <v>1</v>
      </c>
      <c r="FT2" s="181">
        <f>ED2/MAX(ED$2:ED$108)</f>
        <v>1</v>
      </c>
      <c r="FU2" s="181">
        <f>EE2/MAX(EE$2:EE$108)</f>
        <v>0.34645669291338588</v>
      </c>
      <c r="FV2" s="181">
        <f>EF2/MAX(EF$2:EF$108)</f>
        <v>3.0565799528223529E-2</v>
      </c>
      <c r="FW2" s="181">
        <f>EG2/MAX(EG$2:EG$108)</f>
        <v>0.98640062939235873</v>
      </c>
      <c r="FX2" s="181">
        <f>EH2/MAX(EH$2:EH$108)</f>
        <v>0.55103091536459592</v>
      </c>
      <c r="FY2" s="181">
        <f>EI2/MAX(EI$2:EI$108)</f>
        <v>1</v>
      </c>
      <c r="FZ2" s="181">
        <f>EJ2/MAX(EJ$2:EJ$108)</f>
        <v>1</v>
      </c>
      <c r="GA2" s="181">
        <f>EK2/MAX(EK$2:EK$108)</f>
        <v>0</v>
      </c>
      <c r="GB2" s="181">
        <f>EL2/MAX(EL$2:EL$108)</f>
        <v>1</v>
      </c>
      <c r="GC2" s="181">
        <f>EM2/MAX(EM$2:EM$108)</f>
        <v>1</v>
      </c>
      <c r="GD2" s="181">
        <f>EN2/MAX(EN$2:EN$108)</f>
        <v>1</v>
      </c>
      <c r="GE2" s="181">
        <f>EO2/MAX(EO$2:EO$108)</f>
        <v>1</v>
      </c>
      <c r="GF2" s="181">
        <f>EP2/MAX(EP$2:EP$108)</f>
        <v>0.2450819049548067</v>
      </c>
      <c r="GG2" s="181">
        <f>EQ2/MAX(EQ$2:EQ$108)</f>
        <v>1</v>
      </c>
      <c r="GH2" s="181">
        <f>ER2/MAX(ER$2:ER$108)</f>
        <v>1</v>
      </c>
      <c r="GI2" s="181">
        <f>ES2/MAX(ES$2:ES$108)</f>
        <v>0.4300712997546145</v>
      </c>
      <c r="GJ2" s="181">
        <f>ET2/MAX(ET$2:ET$108)</f>
        <v>1</v>
      </c>
      <c r="GK2" s="181">
        <f>EU2/MAX(EU$2:EU$108)</f>
        <v>0.14131213730733988</v>
      </c>
      <c r="GL2" s="181">
        <f>EV2/MAX(EV$2:EV$108)</f>
        <v>0</v>
      </c>
      <c r="GM2" s="181">
        <f>EW2/MAX(EW$2:EW$108)</f>
        <v>0</v>
      </c>
      <c r="GN2" s="181">
        <f>EX2/MAX(EX$2:EX$108)</f>
        <v>0</v>
      </c>
      <c r="GO2" s="181">
        <f>EY2/MAX(EY$2:EY$108)</f>
        <v>0</v>
      </c>
      <c r="GP2" s="181">
        <f>EZ2/MAX(EZ$2:EZ$108)</f>
        <v>0</v>
      </c>
      <c r="GQ2" s="181">
        <f>FA2/MAX(FA$2:FA$108)</f>
        <v>0</v>
      </c>
      <c r="GR2" s="181">
        <f>FB2/MAX(FB$2:FB$108)</f>
        <v>0</v>
      </c>
      <c r="GS2" s="181">
        <f>FC2/MAX(FC$2:FC$108)</f>
        <v>0</v>
      </c>
      <c r="GT2" s="181">
        <f>FD2/MAX(FD$2:FD$108)</f>
        <v>1.0100441677885371E-2</v>
      </c>
      <c r="GU2" s="181">
        <f>FE2/MAX(FE$2:FE$108)</f>
        <v>1.653961149903432E-2</v>
      </c>
      <c r="GV2" s="181">
        <f>FF2/MAX(FF$2:FF$108)</f>
        <v>0</v>
      </c>
      <c r="GW2" s="181">
        <f>FG2/MAX(FG$2:FG$108)</f>
        <v>0</v>
      </c>
      <c r="GX2" s="181">
        <f>FH2/MAX(FH$2:FH$108)</f>
        <v>2.4415772267887153E-3</v>
      </c>
      <c r="GY2" s="170">
        <f>MAX(FN2:GX2)</f>
        <v>1</v>
      </c>
      <c r="GZ2" s="170">
        <f>SUM(FN2:GX2)</f>
        <v>17.842254656962307</v>
      </c>
      <c r="HA2" s="183">
        <f>GZ2/MAX(GZ$2:GZ$108)</f>
        <v>1</v>
      </c>
      <c r="HB2" s="168">
        <v>1</v>
      </c>
    </row>
    <row r="3" spans="1:210" s="168" customFormat="1" x14ac:dyDescent="0.3">
      <c r="A3" s="168" t="s">
        <v>518</v>
      </c>
      <c r="B3" s="168">
        <v>2.2799999999999998</v>
      </c>
      <c r="C3" s="168" t="s">
        <v>601</v>
      </c>
      <c r="D3" s="168">
        <v>1</v>
      </c>
      <c r="G3" s="168" t="s">
        <v>604</v>
      </c>
      <c r="H3" s="168">
        <f>8.6*456</f>
        <v>3921.6</v>
      </c>
      <c r="K3" s="169">
        <f>AVERAGE(H3:J3)</f>
        <v>3921.6</v>
      </c>
      <c r="M3" s="171">
        <f>B3</f>
        <v>2.2799999999999998</v>
      </c>
      <c r="Q3" s="171">
        <f>1/B3</f>
        <v>0.43859649122807021</v>
      </c>
      <c r="T3" s="172" t="s">
        <v>579</v>
      </c>
      <c r="U3" s="172" t="s">
        <v>580</v>
      </c>
      <c r="V3" s="173">
        <v>88.13</v>
      </c>
      <c r="W3" s="173">
        <v>61</v>
      </c>
      <c r="X3" s="173">
        <v>3.15</v>
      </c>
      <c r="Y3" s="173">
        <v>3.25</v>
      </c>
      <c r="Z3" s="173">
        <v>0.67</v>
      </c>
      <c r="AA3" s="173">
        <v>4.8</v>
      </c>
      <c r="AB3" s="173">
        <v>0</v>
      </c>
      <c r="AC3" s="173">
        <v>5.05</v>
      </c>
      <c r="AD3" s="173">
        <v>113</v>
      </c>
      <c r="AE3" s="173">
        <v>0.03</v>
      </c>
      <c r="AF3" s="173">
        <v>10</v>
      </c>
      <c r="AG3" s="173">
        <v>84</v>
      </c>
      <c r="AH3" s="173">
        <v>132</v>
      </c>
      <c r="AI3" s="173">
        <v>43</v>
      </c>
      <c r="AJ3" s="173">
        <v>0.37</v>
      </c>
      <c r="AK3" s="173">
        <v>2.5000000000000001E-2</v>
      </c>
      <c r="AL3" s="173">
        <v>4.0000000000000001E-3</v>
      </c>
      <c r="AM3" s="173">
        <v>3.7</v>
      </c>
      <c r="AN3" s="173">
        <v>0</v>
      </c>
      <c r="AO3" s="173">
        <v>4.5999999999999999E-2</v>
      </c>
      <c r="AP3" s="173">
        <v>0.16900000000000001</v>
      </c>
      <c r="AQ3" s="173">
        <v>8.8999999999999996E-2</v>
      </c>
      <c r="AR3" s="173">
        <v>0.373</v>
      </c>
      <c r="AS3" s="173">
        <v>3.5999999999999997E-2</v>
      </c>
      <c r="AT3" s="173">
        <v>5</v>
      </c>
      <c r="AU3" s="173">
        <v>0</v>
      </c>
      <c r="AV3" s="173">
        <v>5</v>
      </c>
      <c r="AW3" s="173">
        <v>5</v>
      </c>
      <c r="AX3" s="173">
        <v>14.3</v>
      </c>
      <c r="AY3" s="173">
        <v>0.45</v>
      </c>
      <c r="AZ3" s="173">
        <v>162</v>
      </c>
      <c r="BA3" s="173">
        <v>46</v>
      </c>
      <c r="BB3" s="173">
        <v>45</v>
      </c>
      <c r="BC3" s="173">
        <v>0</v>
      </c>
      <c r="BD3" s="173">
        <v>7</v>
      </c>
      <c r="BE3" s="173">
        <v>0</v>
      </c>
      <c r="BF3" s="173">
        <v>0</v>
      </c>
      <c r="BG3" s="173">
        <v>0</v>
      </c>
      <c r="BH3" s="173">
        <v>7.0000000000000007E-2</v>
      </c>
      <c r="BI3" s="173">
        <v>1.3</v>
      </c>
      <c r="BJ3" s="173">
        <v>51</v>
      </c>
      <c r="BK3" s="173">
        <v>0.3</v>
      </c>
      <c r="BL3" s="173">
        <v>1.865</v>
      </c>
      <c r="BM3" s="173">
        <v>0.81200000000000006</v>
      </c>
      <c r="BN3" s="173">
        <v>0.19500000000000001</v>
      </c>
      <c r="BO3" s="173">
        <v>10</v>
      </c>
      <c r="BP3" s="173">
        <v>244</v>
      </c>
      <c r="BQ3" s="172" t="s">
        <v>386</v>
      </c>
      <c r="BR3" s="173">
        <v>30.5</v>
      </c>
      <c r="BS3" s="172" t="s">
        <v>581</v>
      </c>
      <c r="BT3" s="173">
        <v>0</v>
      </c>
      <c r="BU3" s="168">
        <f>AVERAGE(BP3,BR3)</f>
        <v>137.25</v>
      </c>
      <c r="BV3" s="168">
        <f>_xlfn.STDEV.P(BP3,BR3)</f>
        <v>106.75</v>
      </c>
      <c r="BW3" s="168">
        <f>(1-BT3/100)*K3</f>
        <v>3921.6</v>
      </c>
      <c r="BX3" s="174">
        <f>(V3/100)*$BW3</f>
        <v>3456.10608</v>
      </c>
      <c r="BY3" s="174">
        <f>(W3/100)*$BW3</f>
        <v>2392.1759999999999</v>
      </c>
      <c r="BZ3" s="174">
        <f>(X3/100)*$BW3</f>
        <v>123.5304</v>
      </c>
      <c r="CA3" s="174">
        <f>(Y3/100)*$BW3</f>
        <v>127.452</v>
      </c>
      <c r="CB3" s="174">
        <f>(Z3/100)*$BW3</f>
        <v>26.274719999999999</v>
      </c>
      <c r="CC3" s="174">
        <f>(AA3/100)*$BW3</f>
        <v>188.23679999999999</v>
      </c>
      <c r="CD3" s="174">
        <f>(AB3/100)*$BW3</f>
        <v>0</v>
      </c>
      <c r="CE3" s="174">
        <f>(AC3/100)*$BW3</f>
        <v>198.04079999999999</v>
      </c>
      <c r="CF3" s="174">
        <f>(AD3/100)*$BW3</f>
        <v>4431.4079999999994</v>
      </c>
      <c r="CG3" s="174">
        <f>(AE3/100)*$BW3</f>
        <v>1.17648</v>
      </c>
      <c r="CH3" s="174">
        <f>(AF3/100)*$BW3</f>
        <v>392.16</v>
      </c>
      <c r="CI3" s="174">
        <f>(AG3/100)*$BW3</f>
        <v>3294.1439999999998</v>
      </c>
      <c r="CJ3" s="174">
        <f>(AH3/100)*$BW3</f>
        <v>5176.5119999999997</v>
      </c>
      <c r="CK3" s="174">
        <f>(AI3/100)*$BW3</f>
        <v>1686.288</v>
      </c>
      <c r="CL3" s="174">
        <f>(AJ3/100)*$BW3</f>
        <v>14.509920000000001</v>
      </c>
      <c r="CM3" s="174">
        <f>(AK3/100)*$BW3</f>
        <v>0.98040000000000005</v>
      </c>
      <c r="CN3" s="174">
        <f>(AL3/100)*$BW3</f>
        <v>0.156864</v>
      </c>
      <c r="CO3" s="174">
        <f>(AM3/100)*$BW3</f>
        <v>145.09920000000002</v>
      </c>
      <c r="CP3" s="174">
        <f>(AN3/100)*$BW3</f>
        <v>0</v>
      </c>
      <c r="CQ3" s="174">
        <f>(AO3/100)*$BW3</f>
        <v>1.803936</v>
      </c>
      <c r="CR3" s="174">
        <f>(AP3/100)*$BW3</f>
        <v>6.6275040000000001</v>
      </c>
      <c r="CS3" s="174">
        <f>(AQ3/100)*$BW3</f>
        <v>3.4902239999999995</v>
      </c>
      <c r="CT3" s="174">
        <f>(AR3/100)*$BW3</f>
        <v>14.627567999999998</v>
      </c>
      <c r="CU3" s="174">
        <f>(AS3/100)*$BW3</f>
        <v>1.4117759999999999</v>
      </c>
      <c r="CV3" s="174">
        <f>(AT3/100)*$BW3</f>
        <v>196.08</v>
      </c>
      <c r="CW3" s="174">
        <f>(AU3/100)*$BW3</f>
        <v>0</v>
      </c>
      <c r="CX3" s="174">
        <f>(AV3/100)*$BW3</f>
        <v>196.08</v>
      </c>
      <c r="CY3" s="174">
        <f>(AW3/100)*$BW3</f>
        <v>196.08</v>
      </c>
      <c r="CZ3" s="174">
        <f>(AX3/100)*$BW3</f>
        <v>560.78880000000004</v>
      </c>
      <c r="DA3" s="174">
        <f>(AY3/100)*$BW3</f>
        <v>17.647200000000002</v>
      </c>
      <c r="DB3" s="174">
        <f>(AZ3/100)*$BW3</f>
        <v>6352.9920000000002</v>
      </c>
      <c r="DC3" s="174">
        <f>(BA3/100)*$BW3</f>
        <v>1803.9360000000001</v>
      </c>
      <c r="DD3" s="174">
        <f>(BB3/100)*$BW3</f>
        <v>1764.72</v>
      </c>
      <c r="DE3" s="174">
        <f>(BC3/100)*$BW3</f>
        <v>0</v>
      </c>
      <c r="DF3" s="174">
        <f>(BD3/100)*$BW3</f>
        <v>274.512</v>
      </c>
      <c r="DG3" s="174">
        <f>(BE3/100)*$BW3</f>
        <v>0</v>
      </c>
      <c r="DH3" s="174">
        <f>(BF3/100)*$BW3</f>
        <v>0</v>
      </c>
      <c r="DI3" s="174">
        <f>(BG3/100)*$BW3</f>
        <v>0</v>
      </c>
      <c r="DJ3" s="174">
        <f>(BH3/100)*$BW3</f>
        <v>2.7451200000000004</v>
      </c>
      <c r="DK3" s="174">
        <f>(BI3/100)*$BW3</f>
        <v>50.980800000000002</v>
      </c>
      <c r="DL3" s="174">
        <f>(BJ3/100)*$BW3</f>
        <v>2000.0160000000001</v>
      </c>
      <c r="DM3" s="174">
        <f>(BK3/100)*$BW3</f>
        <v>11.764799999999999</v>
      </c>
      <c r="DN3" s="174">
        <f>(BL3/100)*$BW3</f>
        <v>73.137839999999997</v>
      </c>
      <c r="DO3" s="174">
        <f>(BM3/100)*$BW3</f>
        <v>31.843392000000001</v>
      </c>
      <c r="DP3" s="174">
        <f>(BN3/100)*$BW3</f>
        <v>7.6471200000000001</v>
      </c>
      <c r="DQ3" s="174">
        <f>(BO3/100)*$BW3</f>
        <v>392.16</v>
      </c>
      <c r="DR3" s="192"/>
      <c r="DS3" s="174">
        <f>BX3/$M3</f>
        <v>1515.8360000000002</v>
      </c>
      <c r="DT3" s="174">
        <f>BY3/$M3</f>
        <v>1049.2</v>
      </c>
      <c r="DU3" s="174">
        <f>BZ3/$M3</f>
        <v>54.180000000000007</v>
      </c>
      <c r="DV3" s="174">
        <f>CA3/$M3</f>
        <v>55.900000000000006</v>
      </c>
      <c r="DW3" s="174">
        <f>CB3/$M3</f>
        <v>11.524000000000001</v>
      </c>
      <c r="DX3" s="174">
        <f>CC3/$M3</f>
        <v>82.56</v>
      </c>
      <c r="DY3" s="174">
        <f>CD3/$M3</f>
        <v>0</v>
      </c>
      <c r="DZ3" s="174">
        <f>CE3/$M3</f>
        <v>86.86</v>
      </c>
      <c r="EA3" s="174">
        <f>CF3/$M3</f>
        <v>1943.6</v>
      </c>
      <c r="EB3" s="174">
        <f>CG3/$M3</f>
        <v>0.51600000000000001</v>
      </c>
      <c r="EC3" s="174">
        <f>CH3/$M3</f>
        <v>172.00000000000003</v>
      </c>
      <c r="ED3" s="174">
        <f>CI3/$M3</f>
        <v>1444.8</v>
      </c>
      <c r="EE3" s="174">
        <f>CJ3/$M3</f>
        <v>2270.4</v>
      </c>
      <c r="EF3" s="174">
        <f>CK3/$M3</f>
        <v>739.6</v>
      </c>
      <c r="EG3" s="174">
        <f>CL3/$M3</f>
        <v>6.3640000000000008</v>
      </c>
      <c r="EH3" s="174">
        <f>CM3/$M3</f>
        <v>0.43000000000000005</v>
      </c>
      <c r="EI3" s="174">
        <f>CN3/$M3</f>
        <v>6.8800000000000014E-2</v>
      </c>
      <c r="EJ3" s="174">
        <f>CO3/$M3</f>
        <v>63.640000000000015</v>
      </c>
      <c r="EK3" s="174">
        <f>CP3/$M3</f>
        <v>0</v>
      </c>
      <c r="EL3" s="174">
        <f>CQ3/$M3</f>
        <v>0.79120000000000001</v>
      </c>
      <c r="EM3" s="174">
        <f>CR3/$M3</f>
        <v>2.9068000000000005</v>
      </c>
      <c r="EN3" s="174">
        <f>CS3/$M3</f>
        <v>1.5307999999999999</v>
      </c>
      <c r="EO3" s="174">
        <f>CT3/$M3</f>
        <v>6.4155999999999995</v>
      </c>
      <c r="EP3" s="174">
        <f>CU3/$M3</f>
        <v>0.61919999999999997</v>
      </c>
      <c r="EQ3" s="174">
        <f>CV3/$M3</f>
        <v>86.000000000000014</v>
      </c>
      <c r="ER3" s="174">
        <f>CW3/$M3</f>
        <v>0</v>
      </c>
      <c r="ES3" s="174">
        <f>CX3/$M3</f>
        <v>86.000000000000014</v>
      </c>
      <c r="ET3" s="174">
        <f>CY3/$M3</f>
        <v>86.000000000000014</v>
      </c>
      <c r="EU3" s="174">
        <f>CZ3/$M3</f>
        <v>245.96000000000004</v>
      </c>
      <c r="EV3" s="174">
        <f>DA3/$M3</f>
        <v>7.7400000000000011</v>
      </c>
      <c r="EW3" s="174">
        <f>DB3/$M3</f>
        <v>2786.4000000000005</v>
      </c>
      <c r="EX3" s="174">
        <f>DC3/$M3</f>
        <v>791.20000000000016</v>
      </c>
      <c r="EY3" s="174">
        <f>DD3/$M3</f>
        <v>774.00000000000011</v>
      </c>
      <c r="EZ3" s="174">
        <f>DE3/$M3</f>
        <v>0</v>
      </c>
      <c r="FA3" s="174">
        <f>DF3/$M3</f>
        <v>120.4</v>
      </c>
      <c r="FB3" s="174">
        <f>DG3/$M3</f>
        <v>0</v>
      </c>
      <c r="FC3" s="174">
        <f>DH3/$M3</f>
        <v>0</v>
      </c>
      <c r="FD3" s="174">
        <f>DI3/$M3</f>
        <v>0</v>
      </c>
      <c r="FE3" s="174">
        <f>DJ3/$M3</f>
        <v>1.2040000000000004</v>
      </c>
      <c r="FF3" s="174">
        <f>DK3/$M3</f>
        <v>22.360000000000003</v>
      </c>
      <c r="FG3" s="174">
        <f>DL3/$M3</f>
        <v>877.20000000000016</v>
      </c>
      <c r="FH3" s="174">
        <f>DM3/$M3</f>
        <v>5.16</v>
      </c>
      <c r="FI3" s="174">
        <f>DN3/$M3</f>
        <v>32.078000000000003</v>
      </c>
      <c r="FJ3" s="174">
        <f>DO3/$M3</f>
        <v>13.966400000000002</v>
      </c>
      <c r="FK3" s="174">
        <f>DP3/$M3</f>
        <v>3.3540000000000005</v>
      </c>
      <c r="FL3" s="174">
        <f>DQ3/$M3</f>
        <v>172.00000000000003</v>
      </c>
      <c r="FN3" s="181">
        <f>DT3/MAX(DT$2:DT$108)</f>
        <v>0.16055571621361095</v>
      </c>
      <c r="FO3" s="181">
        <f>DU3/MAX(DU$2:DU$108)</f>
        <v>0.2921511183573649</v>
      </c>
      <c r="FP3" s="181">
        <f>DY3/MAX(DY$2:DY$108)</f>
        <v>0</v>
      </c>
      <c r="FQ3" s="181">
        <f>EA3/MAX(EA$2:EA$108)</f>
        <v>1</v>
      </c>
      <c r="FR3" s="181">
        <f>EB3/MAX(EB$2:EB$108)</f>
        <v>6.1944192377495471E-3</v>
      </c>
      <c r="FS3" s="181">
        <f>EC3/MAX(EC$2:EC$108)</f>
        <v>0.43548644338118031</v>
      </c>
      <c r="FT3" s="181">
        <f>ED3/MAX(ED$2:ED$108)</f>
        <v>0.74516569200779725</v>
      </c>
      <c r="FU3" s="181">
        <f>EE3/MAX(EE$2:EE$108)</f>
        <v>0.4094835218888343</v>
      </c>
      <c r="FV3" s="181">
        <f>EF3/MAX(EF$2:EF$108)</f>
        <v>0.6296098897031609</v>
      </c>
      <c r="FW3" s="181">
        <f>EG3/MAX(EG$2:EG$108)</f>
        <v>0.49952168414318765</v>
      </c>
      <c r="FX3" s="181">
        <f>EH3/MAX(EH$2:EH$108)</f>
        <v>9.1653869054765441E-2</v>
      </c>
      <c r="FY3" s="181">
        <f>EI3/MAX(EI$2:EI$108)</f>
        <v>5.6191799145958749E-3</v>
      </c>
      <c r="FZ3" s="181">
        <f>EJ3/MAX(EJ$2:EJ$108)</f>
        <v>0.1045681312425607</v>
      </c>
      <c r="GA3" s="181">
        <f>EK3/MAX(EK$2:EK$108)</f>
        <v>0</v>
      </c>
      <c r="GB3" s="181">
        <f>EL3/MAX(EL$2:EL$108)</f>
        <v>5.6141691809140679E-2</v>
      </c>
      <c r="GC3" s="181">
        <f>EM3/MAX(EM$2:EM$108)</f>
        <v>0.32776084949215151</v>
      </c>
      <c r="GD3" s="181">
        <f>EN3/MAX(EN$2:EN$108)</f>
        <v>1.4442453525412449E-2</v>
      </c>
      <c r="GE3" s="181">
        <f>EO3/MAX(EO$2:EO$108)</f>
        <v>0.81589081150364495</v>
      </c>
      <c r="GF3" s="181">
        <f>EP3/MAX(EP$2:EP$108)</f>
        <v>0.1921137248265358</v>
      </c>
      <c r="GG3" s="181">
        <f>EQ3/MAX(EQ$2:EQ$108)</f>
        <v>2.617678074968843E-2</v>
      </c>
      <c r="GH3" s="181">
        <f>ER3/MAX(ER$2:ER$108)</f>
        <v>0</v>
      </c>
      <c r="GI3" s="181">
        <f>ES3/MAX(ES$2:ES$108)</f>
        <v>7.1041118208104978E-2</v>
      </c>
      <c r="GJ3" s="181">
        <f>ET3/MAX(ET$2:ET$108)</f>
        <v>1.6461686863206128E-2</v>
      </c>
      <c r="GK3" s="181">
        <f>EU3/MAX(EU$2:EU$108)</f>
        <v>0.18615704824976348</v>
      </c>
      <c r="GL3" s="181">
        <f>EV3/MAX(EV$2:EV$108)</f>
        <v>0.91186378043407201</v>
      </c>
      <c r="GM3" s="181">
        <f>EW3/MAX(EW$2:EW$108)</f>
        <v>2.5644883161486973E-2</v>
      </c>
      <c r="GN3" s="181">
        <f>EX3/MAX(EX$2:EX$108)</f>
        <v>0.14568993296671001</v>
      </c>
      <c r="GO3" s="181">
        <f>EY3/MAX(EY$2:EY$108)</f>
        <v>0.8600000000000001</v>
      </c>
      <c r="GP3" s="181">
        <f>EZ3/MAX(EZ$2:EZ$108)</f>
        <v>0</v>
      </c>
      <c r="GQ3" s="181">
        <f>FA3/MAX(FA$2:FA$108)</f>
        <v>2.2344143638068272E-3</v>
      </c>
      <c r="GR3" s="181">
        <f>FB3/MAX(FB$2:FB$108)</f>
        <v>0</v>
      </c>
      <c r="GS3" s="181">
        <f>FC3/MAX(FC$2:FC$108)</f>
        <v>0</v>
      </c>
      <c r="GT3" s="181">
        <f>FD3/MAX(FD$2:FD$108)</f>
        <v>0</v>
      </c>
      <c r="GU3" s="181">
        <f>FE3/MAX(FE$2:FE$108)</f>
        <v>1.8487126572327053E-2</v>
      </c>
      <c r="GV3" s="181">
        <f>FF3/MAX(FF$2:FF$108)</f>
        <v>1</v>
      </c>
      <c r="GW3" s="181">
        <f>FG3/MAX(FG$2:FG$108)</f>
        <v>1</v>
      </c>
      <c r="GX3" s="181">
        <f>FH3/MAX(FH$2:FH$108)</f>
        <v>2.3392023220163462E-3</v>
      </c>
      <c r="GY3" s="170">
        <f>MAX(FN3:GX3)</f>
        <v>1</v>
      </c>
      <c r="GZ3" s="170">
        <f>SUM(FN3:GX3)</f>
        <v>10.052455170192873</v>
      </c>
      <c r="HA3" s="183">
        <f>GZ3/MAX(GZ$2:GZ$108)</f>
        <v>0.56340722422489686</v>
      </c>
      <c r="HB3" s="168">
        <v>2</v>
      </c>
    </row>
    <row r="4" spans="1:210" s="168" customFormat="1" x14ac:dyDescent="0.3">
      <c r="A4" s="168" t="s">
        <v>521</v>
      </c>
      <c r="B4" s="168">
        <v>1.44</v>
      </c>
      <c r="C4" s="168" t="s">
        <v>601</v>
      </c>
      <c r="D4" s="168">
        <v>10</v>
      </c>
      <c r="G4" s="168" t="s">
        <v>605</v>
      </c>
      <c r="H4" s="168">
        <f>D4*60</f>
        <v>600</v>
      </c>
      <c r="K4" s="169">
        <f>AVERAGE(H4:J4)</f>
        <v>600</v>
      </c>
      <c r="M4" s="171">
        <f>B4</f>
        <v>1.44</v>
      </c>
      <c r="Q4" s="171">
        <f>1/B4</f>
        <v>0.69444444444444442</v>
      </c>
      <c r="T4" s="172" t="s">
        <v>589</v>
      </c>
      <c r="U4" s="172" t="s">
        <v>590</v>
      </c>
      <c r="V4" s="173">
        <v>69.47</v>
      </c>
      <c r="W4" s="173">
        <v>196</v>
      </c>
      <c r="X4" s="173">
        <v>13.61</v>
      </c>
      <c r="Y4" s="173">
        <v>14.84</v>
      </c>
      <c r="Z4" s="173">
        <v>1.26</v>
      </c>
      <c r="AA4" s="173">
        <v>0.83</v>
      </c>
      <c r="AB4" s="173">
        <v>0</v>
      </c>
      <c r="AC4" s="173">
        <v>0.4</v>
      </c>
      <c r="AD4" s="173">
        <v>62</v>
      </c>
      <c r="AE4" s="173">
        <v>1.89</v>
      </c>
      <c r="AF4" s="173">
        <v>13</v>
      </c>
      <c r="AG4" s="173">
        <v>215</v>
      </c>
      <c r="AH4" s="173">
        <v>152</v>
      </c>
      <c r="AI4" s="173">
        <v>207</v>
      </c>
      <c r="AJ4" s="173">
        <v>1.39</v>
      </c>
      <c r="AK4" s="173">
        <v>7.8E-2</v>
      </c>
      <c r="AL4" s="173">
        <v>0.03</v>
      </c>
      <c r="AM4" s="173">
        <v>33.1</v>
      </c>
      <c r="AN4" s="173">
        <v>0</v>
      </c>
      <c r="AO4" s="173">
        <v>4.3999999999999997E-2</v>
      </c>
      <c r="AP4" s="173">
        <v>0.495</v>
      </c>
      <c r="AQ4" s="173">
        <v>8.2000000000000003E-2</v>
      </c>
      <c r="AR4" s="173">
        <v>1.66</v>
      </c>
      <c r="AS4" s="173">
        <v>0.184</v>
      </c>
      <c r="AT4" s="173">
        <v>51</v>
      </c>
      <c r="AU4" s="173">
        <v>0</v>
      </c>
      <c r="AV4" s="173">
        <v>51</v>
      </c>
      <c r="AW4" s="173">
        <v>51</v>
      </c>
      <c r="AX4" s="173">
        <v>317.10000000000002</v>
      </c>
      <c r="AY4" s="173">
        <v>0.97</v>
      </c>
      <c r="AZ4" s="173">
        <v>787</v>
      </c>
      <c r="BA4" s="173">
        <v>219</v>
      </c>
      <c r="BB4" s="173">
        <v>216</v>
      </c>
      <c r="BC4" s="173">
        <v>0</v>
      </c>
      <c r="BD4" s="173">
        <v>35</v>
      </c>
      <c r="BE4" s="173">
        <v>10</v>
      </c>
      <c r="BF4" s="173">
        <v>0</v>
      </c>
      <c r="BG4" s="173">
        <v>543</v>
      </c>
      <c r="BH4" s="173">
        <v>1.31</v>
      </c>
      <c r="BI4" s="173">
        <v>2.2000000000000002</v>
      </c>
      <c r="BJ4" s="173">
        <v>88</v>
      </c>
      <c r="BK4" s="173">
        <v>5.6</v>
      </c>
      <c r="BL4" s="173">
        <v>4.3230000000000004</v>
      </c>
      <c r="BM4" s="173">
        <v>6.1820000000000004</v>
      </c>
      <c r="BN4" s="173">
        <v>3.2509999999999999</v>
      </c>
      <c r="BO4" s="173">
        <v>401</v>
      </c>
      <c r="BP4" s="173">
        <v>46</v>
      </c>
      <c r="BQ4" s="172" t="s">
        <v>364</v>
      </c>
      <c r="BR4" s="176"/>
      <c r="BS4" s="172" t="s">
        <v>393</v>
      </c>
      <c r="BT4" s="173">
        <v>0</v>
      </c>
      <c r="BU4" s="168">
        <f>AVERAGE(BP4,BR4)</f>
        <v>46</v>
      </c>
      <c r="BV4" s="168">
        <f>_xlfn.STDEV.P(BP4,BR4)</f>
        <v>0</v>
      </c>
      <c r="BW4" s="168">
        <f>(1-BT4/100)*K4</f>
        <v>600</v>
      </c>
      <c r="BX4" s="174">
        <f>(V4/100)*$BW4</f>
        <v>416.82</v>
      </c>
      <c r="BY4" s="174">
        <f>(W4/100)*$BW4</f>
        <v>1176</v>
      </c>
      <c r="BZ4" s="174">
        <f>(X4/100)*$BW4</f>
        <v>81.66</v>
      </c>
      <c r="CA4" s="174">
        <f>(Y4/100)*$BW4</f>
        <v>89.04</v>
      </c>
      <c r="CB4" s="174">
        <f>(Z4/100)*$BW4</f>
        <v>7.5600000000000005</v>
      </c>
      <c r="CC4" s="174">
        <f>(AA4/100)*$BW4</f>
        <v>4.9800000000000004</v>
      </c>
      <c r="CD4" s="174">
        <f>(AB4/100)*$BW4</f>
        <v>0</v>
      </c>
      <c r="CE4" s="174">
        <f>(AC4/100)*$BW4</f>
        <v>2.4</v>
      </c>
      <c r="CF4" s="174">
        <f>(AD4/100)*$BW4</f>
        <v>372</v>
      </c>
      <c r="CG4" s="174">
        <f>(AE4/100)*$BW4</f>
        <v>11.34</v>
      </c>
      <c r="CH4" s="174">
        <f>(AF4/100)*$BW4</f>
        <v>78</v>
      </c>
      <c r="CI4" s="174">
        <f>(AG4/100)*$BW4</f>
        <v>1290</v>
      </c>
      <c r="CJ4" s="174">
        <f>(AH4/100)*$BW4</f>
        <v>912</v>
      </c>
      <c r="CK4" s="174">
        <f>(AI4/100)*$BW4</f>
        <v>1242</v>
      </c>
      <c r="CL4" s="174">
        <f>(AJ4/100)*$BW4</f>
        <v>8.34</v>
      </c>
      <c r="CM4" s="174">
        <f>(AK4/100)*$BW4</f>
        <v>0.46799999999999997</v>
      </c>
      <c r="CN4" s="174">
        <f>(AL4/100)*$BW4</f>
        <v>0.18</v>
      </c>
      <c r="CO4" s="174">
        <f>(AM4/100)*$BW4</f>
        <v>198.60000000000002</v>
      </c>
      <c r="CP4" s="174">
        <f>(AN4/100)*$BW4</f>
        <v>0</v>
      </c>
      <c r="CQ4" s="174">
        <f>(AO4/100)*$BW4</f>
        <v>0.26399999999999996</v>
      </c>
      <c r="CR4" s="174">
        <f>(AP4/100)*$BW4</f>
        <v>2.9699999999999998</v>
      </c>
      <c r="CS4" s="174">
        <f>(AQ4/100)*$BW4</f>
        <v>0.49199999999999999</v>
      </c>
      <c r="CT4" s="174">
        <f>(AR4/100)*$BW4</f>
        <v>9.9600000000000009</v>
      </c>
      <c r="CU4" s="174">
        <f>(AS4/100)*$BW4</f>
        <v>1.1040000000000001</v>
      </c>
      <c r="CV4" s="174">
        <f>(AT4/100)*$BW4</f>
        <v>306</v>
      </c>
      <c r="CW4" s="174">
        <f>(AU4/100)*$BW4</f>
        <v>0</v>
      </c>
      <c r="CX4" s="174">
        <f>(AV4/100)*$BW4</f>
        <v>306</v>
      </c>
      <c r="CY4" s="174">
        <f>(AW4/100)*$BW4</f>
        <v>306</v>
      </c>
      <c r="CZ4" s="174">
        <f>(AX4/100)*$BW4</f>
        <v>1902.6000000000001</v>
      </c>
      <c r="DA4" s="174">
        <f>(AY4/100)*$BW4</f>
        <v>5.82</v>
      </c>
      <c r="DB4" s="174">
        <f>(AZ4/100)*$BW4</f>
        <v>4722</v>
      </c>
      <c r="DC4" s="174">
        <f>(BA4/100)*$BW4</f>
        <v>1314</v>
      </c>
      <c r="DD4" s="174">
        <f>(BB4/100)*$BW4</f>
        <v>1296</v>
      </c>
      <c r="DE4" s="174">
        <f>(BC4/100)*$BW4</f>
        <v>0</v>
      </c>
      <c r="DF4" s="174">
        <f>(BD4/100)*$BW4</f>
        <v>210</v>
      </c>
      <c r="DG4" s="174">
        <f>(BE4/100)*$BW4</f>
        <v>60</v>
      </c>
      <c r="DH4" s="174">
        <f>(BF4/100)*$BW4</f>
        <v>0</v>
      </c>
      <c r="DI4" s="174">
        <f>(BG4/100)*$BW4</f>
        <v>3258</v>
      </c>
      <c r="DJ4" s="174">
        <f>(BH4/100)*$BW4</f>
        <v>7.86</v>
      </c>
      <c r="DK4" s="174">
        <f>(BI4/100)*$BW4</f>
        <v>13.200000000000001</v>
      </c>
      <c r="DL4" s="174">
        <f>(BJ4/100)*$BW4</f>
        <v>528</v>
      </c>
      <c r="DM4" s="174">
        <f>(BK4/100)*$BW4</f>
        <v>33.599999999999994</v>
      </c>
      <c r="DN4" s="174">
        <f>(BL4/100)*$BW4</f>
        <v>25.938000000000002</v>
      </c>
      <c r="DO4" s="174">
        <f>(BM4/100)*$BW4</f>
        <v>37.092000000000006</v>
      </c>
      <c r="DP4" s="174">
        <f>(BN4/100)*$BW4</f>
        <v>19.505999999999997</v>
      </c>
      <c r="DQ4" s="174">
        <f>(BO4/100)*$BW4</f>
        <v>2406</v>
      </c>
      <c r="DR4" s="191" t="s">
        <v>657</v>
      </c>
      <c r="DS4" s="174">
        <f>BX4/$M4</f>
        <v>289.45833333333331</v>
      </c>
      <c r="DT4" s="174">
        <f>BY4/$M4</f>
        <v>816.66666666666674</v>
      </c>
      <c r="DU4" s="174">
        <f>BZ4/$M4</f>
        <v>56.708333333333336</v>
      </c>
      <c r="DV4" s="174">
        <f>CA4/$M4</f>
        <v>61.833333333333343</v>
      </c>
      <c r="DW4" s="174">
        <f>CB4/$M4</f>
        <v>5.2500000000000009</v>
      </c>
      <c r="DX4" s="174">
        <f>CC4/$M4</f>
        <v>3.4583333333333339</v>
      </c>
      <c r="DY4" s="174">
        <f>CD4/$M4</f>
        <v>0</v>
      </c>
      <c r="DZ4" s="174">
        <f>CE4/$M4</f>
        <v>1.6666666666666667</v>
      </c>
      <c r="EA4" s="174">
        <f>CF4/$M4</f>
        <v>258.33333333333337</v>
      </c>
      <c r="EB4" s="174">
        <f>CG4/$M4</f>
        <v>7.875</v>
      </c>
      <c r="EC4" s="174">
        <f>CH4/$M4</f>
        <v>54.166666666666671</v>
      </c>
      <c r="ED4" s="174">
        <f>CI4/$M4</f>
        <v>895.83333333333337</v>
      </c>
      <c r="EE4" s="174">
        <f>CJ4/$M4</f>
        <v>633.33333333333337</v>
      </c>
      <c r="EF4" s="174">
        <f>CK4/$M4</f>
        <v>862.5</v>
      </c>
      <c r="EG4" s="174">
        <f>CL4/$M4</f>
        <v>5.791666666666667</v>
      </c>
      <c r="EH4" s="174">
        <f>CM4/$M4</f>
        <v>0.32500000000000001</v>
      </c>
      <c r="EI4" s="174">
        <f>CN4/$M4</f>
        <v>0.125</v>
      </c>
      <c r="EJ4" s="174">
        <f>CO4/$M4</f>
        <v>137.91666666666669</v>
      </c>
      <c r="EK4" s="174">
        <f>CP4/$M4</f>
        <v>0</v>
      </c>
      <c r="EL4" s="174">
        <f>CQ4/$M4</f>
        <v>0.18333333333333332</v>
      </c>
      <c r="EM4" s="174">
        <f>CR4/$M4</f>
        <v>2.0625</v>
      </c>
      <c r="EN4" s="174">
        <f>CS4/$M4</f>
        <v>0.34166666666666667</v>
      </c>
      <c r="EO4" s="174">
        <f>CT4/$M4</f>
        <v>6.9166666666666679</v>
      </c>
      <c r="EP4" s="174">
        <f>CU4/$M4</f>
        <v>0.76666666666666672</v>
      </c>
      <c r="EQ4" s="174">
        <f>CV4/$M4</f>
        <v>212.5</v>
      </c>
      <c r="ER4" s="174">
        <f>CW4/$M4</f>
        <v>0</v>
      </c>
      <c r="ES4" s="174">
        <f>CX4/$M4</f>
        <v>212.5</v>
      </c>
      <c r="ET4" s="174">
        <f>CY4/$M4</f>
        <v>212.5</v>
      </c>
      <c r="EU4" s="174">
        <f>CZ4/$M4</f>
        <v>1321.2500000000002</v>
      </c>
      <c r="EV4" s="174">
        <f>DA4/$M4</f>
        <v>4.041666666666667</v>
      </c>
      <c r="EW4" s="174">
        <f>DB4/$M4</f>
        <v>3279.166666666667</v>
      </c>
      <c r="EX4" s="174">
        <f>DC4/$M4</f>
        <v>912.5</v>
      </c>
      <c r="EY4" s="174">
        <f>DD4/$M4</f>
        <v>900</v>
      </c>
      <c r="EZ4" s="174">
        <f>DE4/$M4</f>
        <v>0</v>
      </c>
      <c r="FA4" s="174">
        <f>DF4/$M4</f>
        <v>145.83333333333334</v>
      </c>
      <c r="FB4" s="174">
        <f>DG4/$M4</f>
        <v>41.666666666666671</v>
      </c>
      <c r="FC4" s="174">
        <f>DH4/$M4</f>
        <v>0</v>
      </c>
      <c r="FD4" s="174">
        <f>DI4/$M4</f>
        <v>2262.5</v>
      </c>
      <c r="FE4" s="174">
        <f>DJ4/$M4</f>
        <v>5.4583333333333339</v>
      </c>
      <c r="FF4" s="174">
        <f>DK4/$M4</f>
        <v>9.1666666666666679</v>
      </c>
      <c r="FG4" s="174">
        <f>DL4/$M4</f>
        <v>366.66666666666669</v>
      </c>
      <c r="FH4" s="174">
        <f>DM4/$M4</f>
        <v>23.333333333333329</v>
      </c>
      <c r="FI4" s="174">
        <f>DN4/$M4</f>
        <v>18.012500000000003</v>
      </c>
      <c r="FJ4" s="174">
        <f>DO4/$M4</f>
        <v>25.75833333333334</v>
      </c>
      <c r="FK4" s="174">
        <f>DP4/$M4</f>
        <v>13.545833333333331</v>
      </c>
      <c r="FL4" s="174">
        <f>DQ4/$M4</f>
        <v>1670.8333333333335</v>
      </c>
      <c r="FN4" s="181">
        <f>DT4/MAX(DT$2:DT$108)</f>
        <v>0.1249718848403059</v>
      </c>
      <c r="FO4" s="181">
        <f>DU4/MAX(DU$2:DU$108)</f>
        <v>0.30578447773192263</v>
      </c>
      <c r="FP4" s="181">
        <f>DY4/MAX(DY$2:DY$108)</f>
        <v>0</v>
      </c>
      <c r="FQ4" s="181">
        <f>EA4/MAX(EA$2:EA$108)</f>
        <v>0.13291486588461277</v>
      </c>
      <c r="FR4" s="181">
        <f>EB4/MAX(EB$2:EB$108)</f>
        <v>9.4536921506352095E-2</v>
      </c>
      <c r="FS4" s="181">
        <f>EC4/MAX(EC$2:EC$108)</f>
        <v>0.13714447102604999</v>
      </c>
      <c r="FT4" s="181">
        <f>ED4/MAX(ED$2:ED$108)</f>
        <v>0.46203229911197746</v>
      </c>
      <c r="FU4" s="181">
        <f>EE4/MAX(EE$2:EE$108)</f>
        <v>0.11422637590861892</v>
      </c>
      <c r="FV4" s="181">
        <f>EF4/MAX(EF$2:EF$108)</f>
        <v>0.73423273373306686</v>
      </c>
      <c r="FW4" s="181">
        <f>EG4/MAX(EG$2:EG$108)</f>
        <v>0.45459822239618086</v>
      </c>
      <c r="FX4" s="181">
        <f>EH4/MAX(EH$2:EH$108)</f>
        <v>6.9273273122787818E-2</v>
      </c>
      <c r="FY4" s="181">
        <f>EI4/MAX(EI$2:EI$108)</f>
        <v>1.0209265833204712E-2</v>
      </c>
      <c r="FZ4" s="181">
        <f>EJ4/MAX(EJ$2:EJ$108)</f>
        <v>0.22661357794683371</v>
      </c>
      <c r="GA4" s="181">
        <f>EK4/MAX(EK$2:EK$108)</f>
        <v>0</v>
      </c>
      <c r="GB4" s="181">
        <f>EL4/MAX(EL$2:EL$108)</f>
        <v>1.3008902298208362E-2</v>
      </c>
      <c r="GC4" s="181">
        <f>EM4/MAX(EM$2:EM$108)</f>
        <v>0.23256046239079484</v>
      </c>
      <c r="GD4" s="181">
        <f>EN4/MAX(EN$2:EN$108)</f>
        <v>3.2234811565951919E-3</v>
      </c>
      <c r="GE4" s="181">
        <f>EO4/MAX(EO$2:EO$108)</f>
        <v>0.87961294026542791</v>
      </c>
      <c r="GF4" s="181">
        <f>EP4/MAX(EP$2:EP$108)</f>
        <v>0.23786690735413027</v>
      </c>
      <c r="GG4" s="181">
        <f>EQ4/MAX(EQ$2:EQ$108)</f>
        <v>6.4680998945451054E-2</v>
      </c>
      <c r="GH4" s="181">
        <f>ER4/MAX(ER$2:ER$108)</f>
        <v>0</v>
      </c>
      <c r="GI4" s="181">
        <f>ES4/MAX(ES$2:ES$108)</f>
        <v>0.17553764673514308</v>
      </c>
      <c r="GJ4" s="181">
        <f>ET4/MAX(ET$2:ET$108)</f>
        <v>4.067567974920118E-2</v>
      </c>
      <c r="GK4" s="181">
        <f>EU4/MAX(EU$2:EU$108)</f>
        <v>1</v>
      </c>
      <c r="GL4" s="181">
        <f>EV4/MAX(EV$2:EV$108)</f>
        <v>0.47615625916292514</v>
      </c>
      <c r="GM4" s="181">
        <f>EW4/MAX(EW$2:EW$108)</f>
        <v>3.018010552458705E-2</v>
      </c>
      <c r="GN4" s="181">
        <f>EX4/MAX(EX$2:EX$108)</f>
        <v>0.16802586429742528</v>
      </c>
      <c r="GO4" s="181">
        <f>EY4/MAX(EY$2:EY$108)</f>
        <v>1</v>
      </c>
      <c r="GP4" s="181">
        <f>EZ4/MAX(EZ$2:EZ$108)</f>
        <v>0</v>
      </c>
      <c r="GQ4" s="181">
        <f>FA4/MAX(FA$2:FA$108)</f>
        <v>2.7064127468590447E-3</v>
      </c>
      <c r="GR4" s="181">
        <f>FB4/MAX(FB$2:FB$108)</f>
        <v>3.6562484814774455E-3</v>
      </c>
      <c r="GS4" s="181">
        <f>FC4/MAX(FC$2:FC$108)</f>
        <v>0</v>
      </c>
      <c r="GT4" s="181">
        <f>FD4/MAX(FD$2:FD$108)</f>
        <v>7.0717243192480225E-2</v>
      </c>
      <c r="GU4" s="181">
        <f>FE4/MAX(FE$2:FE$108)</f>
        <v>8.3811378079140478E-2</v>
      </c>
      <c r="GV4" s="181">
        <f>FF4/MAX(FF$2:FF$108)</f>
        <v>0.4099582587954681</v>
      </c>
      <c r="GW4" s="181">
        <f>FG4/MAX(FG$2:FG$108)</f>
        <v>0.41799665602675173</v>
      </c>
      <c r="GX4" s="181">
        <f>FH4/MAX(FH$2:FH$108)</f>
        <v>1.0577788277851692E-2</v>
      </c>
      <c r="GY4" s="170">
        <f>MAX(FN4:GX4)</f>
        <v>1</v>
      </c>
      <c r="GZ4" s="170">
        <f>SUM(FN4:GX4)</f>
        <v>8.1874916025218312</v>
      </c>
      <c r="HA4" s="183">
        <f>GZ4/MAX(GZ$2:GZ$108)</f>
        <v>0.45888211775561411</v>
      </c>
      <c r="HB4" s="168">
        <v>3</v>
      </c>
    </row>
    <row r="5" spans="1:210" s="168" customFormat="1" x14ac:dyDescent="0.3">
      <c r="A5" s="168" t="s">
        <v>517</v>
      </c>
      <c r="B5" s="168">
        <v>3.73</v>
      </c>
      <c r="C5" s="168" t="s">
        <v>601</v>
      </c>
      <c r="D5" s="168">
        <v>21</v>
      </c>
      <c r="G5" s="168" t="s">
        <v>86</v>
      </c>
      <c r="H5" s="168">
        <f>D5*456/16</f>
        <v>598.5</v>
      </c>
      <c r="K5" s="169">
        <f>AVERAGE(H5:J5)</f>
        <v>598.5</v>
      </c>
      <c r="M5" s="171">
        <f>B5</f>
        <v>3.73</v>
      </c>
      <c r="Q5" s="171">
        <f>1/B5</f>
        <v>0.26809651474530832</v>
      </c>
      <c r="T5" s="172" t="s">
        <v>576</v>
      </c>
      <c r="U5" s="172" t="s">
        <v>577</v>
      </c>
      <c r="V5" s="173">
        <v>2.8</v>
      </c>
      <c r="W5" s="173">
        <v>400</v>
      </c>
      <c r="X5" s="173">
        <v>7.1</v>
      </c>
      <c r="Y5" s="173">
        <v>3.33</v>
      </c>
      <c r="Z5" s="173">
        <v>2.27</v>
      </c>
      <c r="AA5" s="173">
        <v>84.7</v>
      </c>
      <c r="AB5" s="173">
        <v>4.3</v>
      </c>
      <c r="AC5" s="173">
        <v>36.130000000000003</v>
      </c>
      <c r="AD5" s="173">
        <v>333</v>
      </c>
      <c r="AE5" s="173">
        <v>15</v>
      </c>
      <c r="AF5" s="173">
        <v>28</v>
      </c>
      <c r="AG5" s="173">
        <v>141</v>
      </c>
      <c r="AH5" s="173">
        <v>207</v>
      </c>
      <c r="AI5" s="173">
        <v>533</v>
      </c>
      <c r="AJ5" s="173">
        <v>7.94</v>
      </c>
      <c r="AK5" s="173">
        <v>0.14099999999999999</v>
      </c>
      <c r="AL5" s="176"/>
      <c r="AM5" s="173">
        <v>14.6</v>
      </c>
      <c r="AN5" s="173">
        <v>20</v>
      </c>
      <c r="AO5" s="173">
        <v>1.32</v>
      </c>
      <c r="AP5" s="173">
        <v>1.5</v>
      </c>
      <c r="AQ5" s="173">
        <v>17.64</v>
      </c>
      <c r="AR5" s="176"/>
      <c r="AS5" s="173">
        <v>1.76</v>
      </c>
      <c r="AT5" s="173">
        <v>353</v>
      </c>
      <c r="AU5" s="173">
        <v>334</v>
      </c>
      <c r="AV5" s="173">
        <v>19</v>
      </c>
      <c r="AW5" s="173">
        <v>587</v>
      </c>
      <c r="AX5" s="173">
        <v>16.100000000000001</v>
      </c>
      <c r="AY5" s="173">
        <v>5.29</v>
      </c>
      <c r="AZ5" s="173">
        <v>1667</v>
      </c>
      <c r="BA5" s="173">
        <v>500</v>
      </c>
      <c r="BB5" s="173">
        <v>500</v>
      </c>
      <c r="BC5" s="173">
        <v>0</v>
      </c>
      <c r="BD5" s="173">
        <v>0</v>
      </c>
      <c r="BE5" s="173">
        <v>0</v>
      </c>
      <c r="BF5" s="173">
        <v>0</v>
      </c>
      <c r="BG5" s="173">
        <v>92</v>
      </c>
      <c r="BH5" s="173">
        <v>0.45</v>
      </c>
      <c r="BI5" s="173">
        <v>3.6</v>
      </c>
      <c r="BJ5" s="173">
        <v>143</v>
      </c>
      <c r="BK5" s="173">
        <v>1.4</v>
      </c>
      <c r="BL5" s="173">
        <v>0.62</v>
      </c>
      <c r="BM5" s="173">
        <v>1.1000000000000001</v>
      </c>
      <c r="BN5" s="173">
        <v>1.28</v>
      </c>
      <c r="BO5" s="173">
        <v>0</v>
      </c>
      <c r="BP5" s="173">
        <v>30</v>
      </c>
      <c r="BQ5" s="172" t="s">
        <v>578</v>
      </c>
      <c r="BR5" s="176"/>
      <c r="BS5" s="172" t="s">
        <v>393</v>
      </c>
      <c r="BT5" s="173">
        <v>0</v>
      </c>
      <c r="BU5" s="168">
        <f>AVERAGE(BP5,BR5)</f>
        <v>30</v>
      </c>
      <c r="BV5" s="168">
        <f>_xlfn.STDEV.P(BP5,BR5)</f>
        <v>0</v>
      </c>
      <c r="BW5" s="168">
        <f>(1-BT5/100)*K5</f>
        <v>598.5</v>
      </c>
      <c r="BX5" s="174">
        <f>(V5/100)*$BW5</f>
        <v>16.757999999999999</v>
      </c>
      <c r="BY5" s="174">
        <f>(W5/100)*$BW5</f>
        <v>2394</v>
      </c>
      <c r="BZ5" s="174">
        <f>(X5/100)*$BW5</f>
        <v>42.493499999999997</v>
      </c>
      <c r="CA5" s="174">
        <f>(Y5/100)*$BW5</f>
        <v>19.930050000000001</v>
      </c>
      <c r="CB5" s="174">
        <f>(Z5/100)*$BW5</f>
        <v>13.58595</v>
      </c>
      <c r="CC5" s="174">
        <f>(AA5/100)*$BW5</f>
        <v>506.92949999999996</v>
      </c>
      <c r="CD5" s="174">
        <f>(AB5/100)*$BW5</f>
        <v>25.735499999999998</v>
      </c>
      <c r="CE5" s="174">
        <f>(AC5/100)*$BW5</f>
        <v>216.23805000000002</v>
      </c>
      <c r="CF5" s="174">
        <f>(AD5/100)*$BW5</f>
        <v>1993.0050000000001</v>
      </c>
      <c r="CG5" s="174">
        <f>(AE5/100)*$BW5</f>
        <v>89.774999999999991</v>
      </c>
      <c r="CH5" s="174">
        <f>(AF5/100)*$BW5</f>
        <v>167.58</v>
      </c>
      <c r="CI5" s="174">
        <f>(AG5/100)*$BW5</f>
        <v>843.88499999999999</v>
      </c>
      <c r="CJ5" s="174">
        <f>(AH5/100)*$BW5</f>
        <v>1238.895</v>
      </c>
      <c r="CK5" s="174">
        <f>(AI5/100)*$BW5</f>
        <v>3190.0050000000001</v>
      </c>
      <c r="CL5" s="174">
        <f>(AJ5/100)*$BW5</f>
        <v>47.520899999999997</v>
      </c>
      <c r="CM5" s="174">
        <f>(AK5/100)*$BW5</f>
        <v>0.84388499999999989</v>
      </c>
      <c r="CN5" s="174">
        <f>(AL5/100)*$BW5</f>
        <v>0</v>
      </c>
      <c r="CO5" s="174">
        <f>(AM5/100)*$BW5</f>
        <v>87.381</v>
      </c>
      <c r="CP5" s="174">
        <f>(AN5/100)*$BW5</f>
        <v>119.7</v>
      </c>
      <c r="CQ5" s="174">
        <f>(AO5/100)*$BW5</f>
        <v>7.9001999999999999</v>
      </c>
      <c r="CR5" s="174">
        <f>(AP5/100)*$BW5</f>
        <v>8.9774999999999991</v>
      </c>
      <c r="CS5" s="174">
        <f>(AQ5/100)*$BW5</f>
        <v>105.5754</v>
      </c>
      <c r="CT5" s="174">
        <f>(AR5/100)*$BW5</f>
        <v>0</v>
      </c>
      <c r="CU5" s="174">
        <f>(AS5/100)*$BW5</f>
        <v>10.5336</v>
      </c>
      <c r="CV5" s="174">
        <f>(AT5/100)*$BW5</f>
        <v>2112.7049999999999</v>
      </c>
      <c r="CW5" s="174">
        <f>(AU5/100)*$BW5</f>
        <v>1998.99</v>
      </c>
      <c r="CX5" s="174">
        <f>(AV5/100)*$BW5</f>
        <v>113.715</v>
      </c>
      <c r="CY5" s="174">
        <f>(AW5/100)*$BW5</f>
        <v>3513.1950000000002</v>
      </c>
      <c r="CZ5" s="174">
        <f>(AX5/100)*$BW5</f>
        <v>96.358500000000006</v>
      </c>
      <c r="DA5" s="174">
        <f>(AY5/100)*$BW5</f>
        <v>31.66065</v>
      </c>
      <c r="DB5" s="174">
        <f>(AZ5/100)*$BW5</f>
        <v>9976.9950000000008</v>
      </c>
      <c r="DC5" s="174">
        <f>(BA5/100)*$BW5</f>
        <v>2992.5</v>
      </c>
      <c r="DD5" s="174">
        <f>(BB5/100)*$BW5</f>
        <v>2992.5</v>
      </c>
      <c r="DE5" s="174">
        <f>(BC5/100)*$BW5</f>
        <v>0</v>
      </c>
      <c r="DF5" s="174">
        <f>(BD5/100)*$BW5</f>
        <v>0</v>
      </c>
      <c r="DG5" s="174">
        <f>(BE5/100)*$BW5</f>
        <v>0</v>
      </c>
      <c r="DH5" s="174">
        <f>(BF5/100)*$BW5</f>
        <v>0</v>
      </c>
      <c r="DI5" s="174">
        <f>(BG5/100)*$BW5</f>
        <v>550.62</v>
      </c>
      <c r="DJ5" s="174">
        <f>(BH5/100)*$BW5</f>
        <v>2.6932500000000004</v>
      </c>
      <c r="DK5" s="174">
        <f>(BI5/100)*$BW5</f>
        <v>21.546000000000003</v>
      </c>
      <c r="DL5" s="174">
        <f>(BJ5/100)*$BW5</f>
        <v>855.85500000000002</v>
      </c>
      <c r="DM5" s="174">
        <f>(BK5/100)*$BW5</f>
        <v>8.3789999999999996</v>
      </c>
      <c r="DN5" s="174">
        <f>(BL5/100)*$BW5</f>
        <v>3.7106999999999997</v>
      </c>
      <c r="DO5" s="174">
        <f>(BM5/100)*$BW5</f>
        <v>6.5835000000000008</v>
      </c>
      <c r="DP5" s="174">
        <f>(BN5/100)*$BW5</f>
        <v>7.6608000000000001</v>
      </c>
      <c r="DQ5" s="174">
        <f>(BO5/100)*$BW5</f>
        <v>0</v>
      </c>
      <c r="DR5" s="192"/>
      <c r="DS5" s="174">
        <f>BX5/$M5</f>
        <v>4.4927613941018762</v>
      </c>
      <c r="DT5" s="174">
        <f>BY5/$M5</f>
        <v>641.82305630026815</v>
      </c>
      <c r="DU5" s="174">
        <f>BZ5/$M5</f>
        <v>11.392359249329758</v>
      </c>
      <c r="DV5" s="174">
        <f>CA5/$M5</f>
        <v>5.3431769436997323</v>
      </c>
      <c r="DW5" s="174">
        <f>CB5/$M5</f>
        <v>3.6423458445040215</v>
      </c>
      <c r="DX5" s="174">
        <f>CC5/$M5</f>
        <v>135.90603217158176</v>
      </c>
      <c r="DY5" s="174">
        <f>CD5/$M5</f>
        <v>6.8995978552278814</v>
      </c>
      <c r="DZ5" s="174">
        <f>CE5/$M5</f>
        <v>57.972667560321717</v>
      </c>
      <c r="EA5" s="174">
        <f>CF5/$M5</f>
        <v>534.3176943699732</v>
      </c>
      <c r="EB5" s="174">
        <f>CG5/$M5</f>
        <v>24.068364611260051</v>
      </c>
      <c r="EC5" s="174">
        <f>CH5/$M5</f>
        <v>44.92761394101877</v>
      </c>
      <c r="ED5" s="174">
        <f>CI5/$M5</f>
        <v>226.24262734584451</v>
      </c>
      <c r="EE5" s="174">
        <f>CJ5/$M5</f>
        <v>332.14343163538871</v>
      </c>
      <c r="EF5" s="174">
        <f>CK5/$M5</f>
        <v>855.22922252010733</v>
      </c>
      <c r="EG5" s="174">
        <f>CL5/$M5</f>
        <v>12.740187667560321</v>
      </c>
      <c r="EH5" s="174">
        <f>CM5/$M5</f>
        <v>0.22624262734584447</v>
      </c>
      <c r="EI5" s="174">
        <f>CN5/$M5</f>
        <v>0</v>
      </c>
      <c r="EJ5" s="174">
        <f>CO5/$M5</f>
        <v>23.426541554959787</v>
      </c>
      <c r="EK5" s="174">
        <f>CP5/$M5</f>
        <v>32.091152815013409</v>
      </c>
      <c r="EL5" s="174">
        <f>CQ5/$M5</f>
        <v>2.1180160857908845</v>
      </c>
      <c r="EM5" s="174">
        <f>CR5/$M5</f>
        <v>2.4068364611260051</v>
      </c>
      <c r="EN5" s="174">
        <f>CS5/$M5</f>
        <v>28.304396782841824</v>
      </c>
      <c r="EO5" s="174">
        <f>CT5/$M5</f>
        <v>0</v>
      </c>
      <c r="EP5" s="174">
        <f>CU5/$M5</f>
        <v>2.8240214477211798</v>
      </c>
      <c r="EQ5" s="174">
        <f>CV5/$M5</f>
        <v>566.4088471849866</v>
      </c>
      <c r="ER5" s="174">
        <f>CW5/$M5</f>
        <v>535.92225201072381</v>
      </c>
      <c r="ES5" s="174">
        <f>CX5/$M5</f>
        <v>30.486595174262735</v>
      </c>
      <c r="ET5" s="174">
        <f>CY5/$M5</f>
        <v>941.87533512064351</v>
      </c>
      <c r="EU5" s="174">
        <f>CZ5/$M5</f>
        <v>25.833378016085792</v>
      </c>
      <c r="EV5" s="174">
        <f>DA5/$M5</f>
        <v>8.4881099195710465</v>
      </c>
      <c r="EW5" s="174">
        <f>DB5/$M5</f>
        <v>2674.7975871313674</v>
      </c>
      <c r="EX5" s="174">
        <f>DC5/$M5</f>
        <v>802.27882037533516</v>
      </c>
      <c r="EY5" s="174">
        <f>DD5/$M5</f>
        <v>802.27882037533516</v>
      </c>
      <c r="EZ5" s="174">
        <f>DE5/$M5</f>
        <v>0</v>
      </c>
      <c r="FA5" s="174">
        <f>DF5/$M5</f>
        <v>0</v>
      </c>
      <c r="FB5" s="174">
        <f>DG5/$M5</f>
        <v>0</v>
      </c>
      <c r="FC5" s="174">
        <f>DH5/$M5</f>
        <v>0</v>
      </c>
      <c r="FD5" s="174">
        <f>DI5/$M5</f>
        <v>147.61930294906168</v>
      </c>
      <c r="FE5" s="174">
        <f>DJ5/$M5</f>
        <v>0.72205093833780176</v>
      </c>
      <c r="FF5" s="174">
        <f>DK5/$M5</f>
        <v>5.7764075067024141</v>
      </c>
      <c r="FG5" s="174">
        <f>DL5/$M5</f>
        <v>229.45174262734585</v>
      </c>
      <c r="FH5" s="174">
        <f>DM5/$M5</f>
        <v>2.2463806970509381</v>
      </c>
      <c r="FI5" s="174">
        <f>DN5/$M5</f>
        <v>0.99482573726541546</v>
      </c>
      <c r="FJ5" s="174">
        <f>DO5/$M5</f>
        <v>1.7650134048257375</v>
      </c>
      <c r="FK5" s="174">
        <f>DP5/$M5</f>
        <v>2.0538337801608577</v>
      </c>
      <c r="FL5" s="174">
        <f>DQ5/$M5</f>
        <v>0</v>
      </c>
      <c r="FN5" s="181">
        <f>DT5/MAX(DT$2:DT$108)</f>
        <v>9.8216127036502371E-2</v>
      </c>
      <c r="FO5" s="181">
        <f>DU5/MAX(DU$2:DU$108)</f>
        <v>6.1430241702114405E-2</v>
      </c>
      <c r="FP5" s="181">
        <f>DY5/MAX(DY$2:DY$108)</f>
        <v>0.13432696604110814</v>
      </c>
      <c r="FQ5" s="181">
        <f>EA5/MAX(EA$2:EA$108)</f>
        <v>0.27491134717533094</v>
      </c>
      <c r="FR5" s="181">
        <f>EB5/MAX(EB$2:EB$108)</f>
        <v>0.28893321854488307</v>
      </c>
      <c r="FS5" s="181">
        <f>EC5/MAX(EC$2:EC$108)</f>
        <v>0.11375213258591275</v>
      </c>
      <c r="FT5" s="181">
        <f>ED5/MAX(ED$2:ED$108)</f>
        <v>0.11668621537086685</v>
      </c>
      <c r="FU5" s="181">
        <f>EE5/MAX(EE$2:EE$108)</f>
        <v>5.9904537596151435E-2</v>
      </c>
      <c r="FV5" s="181">
        <f>EF5/MAX(EF$2:EF$108)</f>
        <v>0.72804323480503619</v>
      </c>
      <c r="FW5" s="181">
        <f>EG5/MAX(EG$2:EG$108)</f>
        <v>1</v>
      </c>
      <c r="FX5" s="181">
        <f>EH5/MAX(EH$2:EH$108)</f>
        <v>4.8223284049679349E-2</v>
      </c>
      <c r="FY5" s="181">
        <f>EI5/MAX(EI$2:EI$108)</f>
        <v>0</v>
      </c>
      <c r="FZ5" s="181">
        <f>EJ5/MAX(EJ$2:EJ$108)</f>
        <v>3.8492609551828046E-2</v>
      </c>
      <c r="GA5" s="181">
        <f>EK5/MAX(EK$2:EK$108)</f>
        <v>8.3012879846424983E-2</v>
      </c>
      <c r="GB5" s="181">
        <f>EL5/MAX(EL$2:EL$108)</f>
        <v>0.15028944177865811</v>
      </c>
      <c r="GC5" s="181">
        <f>EM5/MAX(EM$2:EM$108)</f>
        <v>0.27138666681138812</v>
      </c>
      <c r="GD5" s="181">
        <f>EN5/MAX(EN$2:EN$108)</f>
        <v>0.26704006735107572</v>
      </c>
      <c r="GE5" s="181">
        <f>EO5/MAX(EO$2:EO$108)</f>
        <v>0</v>
      </c>
      <c r="GF5" s="181">
        <f>EP5/MAX(EP$2:EP$108)</f>
        <v>0.87618423661457046</v>
      </c>
      <c r="GG5" s="181">
        <f>EQ5/MAX(EQ$2:EQ$108)</f>
        <v>0.17240418845866476</v>
      </c>
      <c r="GH5" s="181">
        <f>ER5/MAX(ER$2:ER$108)</f>
        <v>0.19384291981476964</v>
      </c>
      <c r="GI5" s="181">
        <f>ES5/MAX(ES$2:ES$108)</f>
        <v>2.5183741994621409E-2</v>
      </c>
      <c r="GJ5" s="181">
        <f>ET5/MAX(ET$2:ET$108)</f>
        <v>0.18028903291782983</v>
      </c>
      <c r="GK5" s="181">
        <f>EU5/MAX(EU$2:EU$108)</f>
        <v>1.9552225556167105E-2</v>
      </c>
      <c r="GL5" s="181">
        <f>EV5/MAX(EV$2:EV$108)</f>
        <v>1</v>
      </c>
      <c r="GM5" s="181">
        <f>EW5/MAX(EW$2:EW$108)</f>
        <v>2.4617740311014633E-2</v>
      </c>
      <c r="GN5" s="181">
        <f>EX5/MAX(EX$2:EX$108)</f>
        <v>0.14772996405598299</v>
      </c>
      <c r="GO5" s="181">
        <f>EY5/MAX(EY$2:EY$108)</f>
        <v>0.89142091152815017</v>
      </c>
      <c r="GP5" s="181">
        <f>EZ5/MAX(EZ$2:EZ$108)</f>
        <v>0</v>
      </c>
      <c r="GQ5" s="181">
        <f>FA5/MAX(FA$2:FA$108)</f>
        <v>0</v>
      </c>
      <c r="GR5" s="181">
        <f>FB5/MAX(FB$2:FB$108)</f>
        <v>0</v>
      </c>
      <c r="GS5" s="181">
        <f>FC5/MAX(FC$2:FC$108)</f>
        <v>0</v>
      </c>
      <c r="GT5" s="181">
        <f>FD5/MAX(FD$2:FD$108)</f>
        <v>4.6140243741671638E-3</v>
      </c>
      <c r="GU5" s="181">
        <f>FE5/MAX(FE$2:FE$108)</f>
        <v>1.1086916186643233E-2</v>
      </c>
      <c r="GV5" s="181">
        <f>FF5/MAX(FF$2:FF$108)</f>
        <v>0.25833665056808647</v>
      </c>
      <c r="GW5" s="181">
        <f>FG5/MAX(FG$2:FG$108)</f>
        <v>0.26157289401202211</v>
      </c>
      <c r="GX5" s="181">
        <f>FH5/MAX(FH$2:FH$108)</f>
        <v>1.0183602602081886E-3</v>
      </c>
      <c r="GY5" s="170">
        <f>MAX(FN5:GX5)</f>
        <v>1</v>
      </c>
      <c r="GZ5" s="170">
        <f>SUM(FN5:GX5)</f>
        <v>7.8025027768998569</v>
      </c>
      <c r="HA5" s="183">
        <f>GZ5/MAX(GZ$2:GZ$108)</f>
        <v>0.43730475362625804</v>
      </c>
      <c r="HB5" s="168">
        <v>4</v>
      </c>
    </row>
    <row r="6" spans="1:210" s="168" customFormat="1" x14ac:dyDescent="0.3">
      <c r="A6" s="168" t="s">
        <v>644</v>
      </c>
      <c r="B6" s="168">
        <v>0.98</v>
      </c>
      <c r="C6" s="168" t="s">
        <v>49</v>
      </c>
      <c r="D6" s="168">
        <v>928</v>
      </c>
      <c r="H6" s="168">
        <v>928</v>
      </c>
      <c r="K6" s="169">
        <f>AVERAGE(H6:J6)</f>
        <v>928</v>
      </c>
      <c r="L6" s="169"/>
      <c r="M6" s="170">
        <f>B6</f>
        <v>0.98</v>
      </c>
      <c r="N6" s="169"/>
      <c r="O6" s="169"/>
      <c r="P6" s="169">
        <f>K6/B6</f>
        <v>946.9387755102041</v>
      </c>
      <c r="Q6" s="171">
        <f>1/B6</f>
        <v>1.0204081632653061</v>
      </c>
      <c r="R6" s="168">
        <f>1/K6</f>
        <v>1.0775862068965517E-3</v>
      </c>
      <c r="T6" s="172" t="s">
        <v>397</v>
      </c>
      <c r="U6" s="172" t="s">
        <v>398</v>
      </c>
      <c r="V6" s="173">
        <v>94.61</v>
      </c>
      <c r="W6" s="173">
        <v>17</v>
      </c>
      <c r="X6" s="173">
        <v>1.23</v>
      </c>
      <c r="Y6" s="173">
        <v>0.3</v>
      </c>
      <c r="Z6" s="173">
        <v>0.57999999999999996</v>
      </c>
      <c r="AA6" s="173">
        <v>3.29</v>
      </c>
      <c r="AB6" s="173">
        <v>2.1</v>
      </c>
      <c r="AC6" s="173">
        <v>1.19</v>
      </c>
      <c r="AD6" s="173">
        <v>33</v>
      </c>
      <c r="AE6" s="173">
        <v>0.97</v>
      </c>
      <c r="AF6" s="173">
        <v>14</v>
      </c>
      <c r="AG6" s="173">
        <v>30</v>
      </c>
      <c r="AH6" s="173">
        <v>247</v>
      </c>
      <c r="AI6" s="173">
        <v>8</v>
      </c>
      <c r="AJ6" s="173">
        <v>0.23</v>
      </c>
      <c r="AK6" s="173">
        <v>4.8000000000000001E-2</v>
      </c>
      <c r="AL6" s="173">
        <v>0.155</v>
      </c>
      <c r="AM6" s="173">
        <v>0.4</v>
      </c>
      <c r="AN6" s="173">
        <v>4</v>
      </c>
      <c r="AO6" s="173">
        <v>7.1999999999999995E-2</v>
      </c>
      <c r="AP6" s="173">
        <v>6.7000000000000004E-2</v>
      </c>
      <c r="AQ6" s="173">
        <v>0.313</v>
      </c>
      <c r="AR6" s="173">
        <v>0.14199999999999999</v>
      </c>
      <c r="AS6" s="173">
        <v>7.3999999999999996E-2</v>
      </c>
      <c r="AT6" s="173">
        <v>136</v>
      </c>
      <c r="AU6" s="173">
        <v>0</v>
      </c>
      <c r="AV6" s="173">
        <v>136</v>
      </c>
      <c r="AW6" s="173">
        <v>136</v>
      </c>
      <c r="AX6" s="173">
        <v>9.9</v>
      </c>
      <c r="AY6" s="173">
        <v>0</v>
      </c>
      <c r="AZ6" s="173">
        <v>8710</v>
      </c>
      <c r="BA6" s="173">
        <v>436</v>
      </c>
      <c r="BB6" s="173">
        <v>0</v>
      </c>
      <c r="BC6" s="173">
        <v>0</v>
      </c>
      <c r="BD6" s="173">
        <v>5226</v>
      </c>
      <c r="BE6" s="173">
        <v>0</v>
      </c>
      <c r="BF6" s="173">
        <v>0</v>
      </c>
      <c r="BG6" s="173">
        <v>2312</v>
      </c>
      <c r="BH6" s="173">
        <v>0.13</v>
      </c>
      <c r="BI6" s="173">
        <v>0</v>
      </c>
      <c r="BJ6" s="173">
        <v>0</v>
      </c>
      <c r="BK6" s="173">
        <v>102.5</v>
      </c>
      <c r="BL6" s="173">
        <v>3.9E-2</v>
      </c>
      <c r="BM6" s="173">
        <v>1.2E-2</v>
      </c>
      <c r="BN6" s="173">
        <v>0.16</v>
      </c>
      <c r="BO6" s="173">
        <v>0</v>
      </c>
      <c r="BP6" s="173">
        <v>47</v>
      </c>
      <c r="BQ6" s="172" t="s">
        <v>322</v>
      </c>
      <c r="BR6" s="173">
        <v>6</v>
      </c>
      <c r="BS6" s="172" t="s">
        <v>399</v>
      </c>
      <c r="BT6" s="173">
        <v>6</v>
      </c>
      <c r="BU6" s="168">
        <f>AVERAGE(BP6,BR6)</f>
        <v>26.5</v>
      </c>
      <c r="BV6" s="168">
        <f>_xlfn.STDEV.P(BP6,BR6)</f>
        <v>20.5</v>
      </c>
      <c r="BW6" s="168">
        <f>(1-BT6/100)*K6</f>
        <v>872.31999999999994</v>
      </c>
      <c r="BX6" s="174">
        <f>(V6/100)*$BW6</f>
        <v>825.30195199999991</v>
      </c>
      <c r="BY6" s="174">
        <f>(W6/100)*$BW6</f>
        <v>148.2944</v>
      </c>
      <c r="BZ6" s="174">
        <f>(X6/100)*$BW6</f>
        <v>10.729536</v>
      </c>
      <c r="CA6" s="174">
        <f>(Y6/100)*$BW6</f>
        <v>2.6169599999999997</v>
      </c>
      <c r="CB6" s="174">
        <f>(Z6/100)*$BW6</f>
        <v>5.0594559999999991</v>
      </c>
      <c r="CC6" s="174">
        <f>(AA6/100)*$BW6</f>
        <v>28.699327999999998</v>
      </c>
      <c r="CD6" s="174">
        <f>(AB6/100)*$BW6</f>
        <v>18.318719999999999</v>
      </c>
      <c r="CE6" s="174">
        <f>(AC6/100)*$BW6</f>
        <v>10.380607999999999</v>
      </c>
      <c r="CF6" s="174">
        <f>(AD6/100)*$BW6</f>
        <v>287.86559999999997</v>
      </c>
      <c r="CG6" s="174">
        <f>(AE6/100)*$BW6</f>
        <v>8.4615039999999997</v>
      </c>
      <c r="CH6" s="174">
        <f>(AF6/100)*$BW6</f>
        <v>122.12480000000001</v>
      </c>
      <c r="CI6" s="174">
        <f>(AG6/100)*$BW6</f>
        <v>261.69599999999997</v>
      </c>
      <c r="CJ6" s="174">
        <f>(AH6/100)*$BW6</f>
        <v>2154.6304</v>
      </c>
      <c r="CK6" s="174">
        <f>(AI6/100)*$BW6</f>
        <v>69.785600000000002</v>
      </c>
      <c r="CL6" s="174">
        <f>(AJ6/100)*$BW6</f>
        <v>2.0063359999999997</v>
      </c>
      <c r="CM6" s="174">
        <f>(AK6/100)*$BW6</f>
        <v>0.41871359999999996</v>
      </c>
      <c r="CN6" s="174">
        <f>(AL6/100)*$BW6</f>
        <v>1.352096</v>
      </c>
      <c r="CO6" s="174">
        <f>(AM6/100)*$BW6</f>
        <v>3.4892799999999999</v>
      </c>
      <c r="CP6" s="174">
        <f>(AN6/100)*$BW6</f>
        <v>34.892800000000001</v>
      </c>
      <c r="CQ6" s="174">
        <f>(AO6/100)*$BW6</f>
        <v>0.62807039999999992</v>
      </c>
      <c r="CR6" s="174">
        <f>(AP6/100)*$BW6</f>
        <v>0.58445439999999993</v>
      </c>
      <c r="CS6" s="174">
        <f>(AQ6/100)*$BW6</f>
        <v>2.7303615999999997</v>
      </c>
      <c r="CT6" s="174">
        <f>(AR6/100)*$BW6</f>
        <v>1.2386943999999998</v>
      </c>
      <c r="CU6" s="174">
        <f>(AS6/100)*$BW6</f>
        <v>0.64551679999999989</v>
      </c>
      <c r="CV6" s="174">
        <f>(AT6/100)*$BW6</f>
        <v>1186.3552</v>
      </c>
      <c r="CW6" s="174">
        <f>(AU6/100)*$BW6</f>
        <v>0</v>
      </c>
      <c r="CX6" s="174">
        <f>(AV6/100)*$BW6</f>
        <v>1186.3552</v>
      </c>
      <c r="CY6" s="174">
        <f>(AW6/100)*$BW6</f>
        <v>1186.3552</v>
      </c>
      <c r="CZ6" s="174">
        <f>(AX6/100)*$BW6</f>
        <v>86.359679999999997</v>
      </c>
      <c r="DA6" s="174">
        <f>(AY6/100)*$BW6</f>
        <v>0</v>
      </c>
      <c r="DB6" s="174">
        <f>(AZ6/100)*$BW6</f>
        <v>75979.071999999986</v>
      </c>
      <c r="DC6" s="174">
        <f>(BA6/100)*$BW6</f>
        <v>3803.3152</v>
      </c>
      <c r="DD6" s="174">
        <f>(BB6/100)*$BW6</f>
        <v>0</v>
      </c>
      <c r="DE6" s="174">
        <f>(BC6/100)*$BW6</f>
        <v>0</v>
      </c>
      <c r="DF6" s="174">
        <f>(BD6/100)*$BW6</f>
        <v>45587.443199999994</v>
      </c>
      <c r="DG6" s="174">
        <f>(BE6/100)*$BW6</f>
        <v>0</v>
      </c>
      <c r="DH6" s="174">
        <f>(BF6/100)*$BW6</f>
        <v>0</v>
      </c>
      <c r="DI6" s="174">
        <f>(BG6/100)*$BW6</f>
        <v>20168.038399999998</v>
      </c>
      <c r="DJ6" s="174">
        <f>(BH6/100)*$BW6</f>
        <v>1.1340159999999999</v>
      </c>
      <c r="DK6" s="174">
        <f>(BI6/100)*$BW6</f>
        <v>0</v>
      </c>
      <c r="DL6" s="174">
        <f>(BJ6/100)*$BW6</f>
        <v>0</v>
      </c>
      <c r="DM6" s="174">
        <f>(BK6/100)*$BW6</f>
        <v>894.12799999999982</v>
      </c>
      <c r="DN6" s="174">
        <f>(BL6/100)*$BW6</f>
        <v>0.34020479999999997</v>
      </c>
      <c r="DO6" s="174">
        <f>(BM6/100)*$BW6</f>
        <v>0.10467839999999999</v>
      </c>
      <c r="DP6" s="174">
        <f>(BN6/100)*$BW6</f>
        <v>1.3957120000000001</v>
      </c>
      <c r="DQ6" s="174">
        <f>(BO6/100)*$BW6</f>
        <v>0</v>
      </c>
      <c r="DR6" s="191" t="s">
        <v>652</v>
      </c>
      <c r="DS6" s="174">
        <f>BX6/$M6</f>
        <v>842.14484897959176</v>
      </c>
      <c r="DT6" s="174">
        <f>BY6/$M6</f>
        <v>151.3208163265306</v>
      </c>
      <c r="DU6" s="174">
        <f>BZ6/$M6</f>
        <v>10.948506122448979</v>
      </c>
      <c r="DV6" s="174">
        <f>CA6/$M6</f>
        <v>2.6703673469387752</v>
      </c>
      <c r="DW6" s="174">
        <f>CB6/$M6</f>
        <v>5.1627102040816322</v>
      </c>
      <c r="DX6" s="174">
        <f>CC6/$M6</f>
        <v>29.285028571428569</v>
      </c>
      <c r="DY6" s="174">
        <f>CD6/$M6</f>
        <v>18.692571428571426</v>
      </c>
      <c r="DZ6" s="174">
        <f>CE6/$M6</f>
        <v>10.592457142857143</v>
      </c>
      <c r="EA6" s="174">
        <f>CF6/$M6</f>
        <v>293.74040816326527</v>
      </c>
      <c r="EB6" s="174">
        <f>CG6/$M6</f>
        <v>8.6341877551020403</v>
      </c>
      <c r="EC6" s="174">
        <f>CH6/$M6</f>
        <v>124.61714285714287</v>
      </c>
      <c r="ED6" s="174">
        <f>CI6/$M6</f>
        <v>267.03673469387752</v>
      </c>
      <c r="EE6" s="174">
        <f>CJ6/$M6</f>
        <v>2198.6024489795918</v>
      </c>
      <c r="EF6" s="174">
        <f>CK6/$M6</f>
        <v>71.209795918367348</v>
      </c>
      <c r="EG6" s="174">
        <f>CL6/$M6</f>
        <v>2.047281632653061</v>
      </c>
      <c r="EH6" s="174">
        <f>CM6/$M6</f>
        <v>0.42725877551020403</v>
      </c>
      <c r="EI6" s="174">
        <f>CN6/$M6</f>
        <v>1.3796897959183674</v>
      </c>
      <c r="EJ6" s="174">
        <f>CO6/$M6</f>
        <v>3.5604897959183672</v>
      </c>
      <c r="EK6" s="174">
        <f>CP6/$M6</f>
        <v>35.604897959183674</v>
      </c>
      <c r="EL6" s="174">
        <f>CQ6/$M6</f>
        <v>0.64088816326530607</v>
      </c>
      <c r="EM6" s="174">
        <f>CR6/$M6</f>
        <v>0.59638204081632651</v>
      </c>
      <c r="EN6" s="174">
        <f>CS6/$M6</f>
        <v>2.786083265306122</v>
      </c>
      <c r="EO6" s="174">
        <f>CT6/$M6</f>
        <v>1.2639738775510201</v>
      </c>
      <c r="EP6" s="174">
        <f>CU6/$M6</f>
        <v>0.65869061224489789</v>
      </c>
      <c r="EQ6" s="174">
        <f>CV6/$M6</f>
        <v>1210.5665306122448</v>
      </c>
      <c r="ER6" s="174">
        <f>CW6/$M6</f>
        <v>0</v>
      </c>
      <c r="ES6" s="174">
        <f>CX6/$M6</f>
        <v>1210.5665306122448</v>
      </c>
      <c r="ET6" s="174">
        <f>CY6/$M6</f>
        <v>1210.5665306122448</v>
      </c>
      <c r="EU6" s="174">
        <f>CZ6/$M6</f>
        <v>88.122122448979596</v>
      </c>
      <c r="EV6" s="174">
        <f>DA6/$M6</f>
        <v>0</v>
      </c>
      <c r="EW6" s="174">
        <f>DB6/$M6</f>
        <v>77529.665306122435</v>
      </c>
      <c r="EX6" s="174">
        <f>DC6/$M6</f>
        <v>3880.9338775510205</v>
      </c>
      <c r="EY6" s="174">
        <f>DD6/$M6</f>
        <v>0</v>
      </c>
      <c r="EZ6" s="174">
        <f>DE6/$M6</f>
        <v>0</v>
      </c>
      <c r="FA6" s="174">
        <f>DF6/$M6</f>
        <v>46517.799183673465</v>
      </c>
      <c r="FB6" s="174">
        <f>DG6/$M6</f>
        <v>0</v>
      </c>
      <c r="FC6" s="174">
        <f>DH6/$M6</f>
        <v>0</v>
      </c>
      <c r="FD6" s="174">
        <f>DI6/$M6</f>
        <v>20579.63102040816</v>
      </c>
      <c r="FE6" s="174">
        <f>DJ6/$M6</f>
        <v>1.1571591836734694</v>
      </c>
      <c r="FF6" s="174">
        <f>DK6/$M6</f>
        <v>0</v>
      </c>
      <c r="FG6" s="174">
        <f>DL6/$M6</f>
        <v>0</v>
      </c>
      <c r="FH6" s="174">
        <f>DM6/$M6</f>
        <v>912.37551020408148</v>
      </c>
      <c r="FI6" s="174">
        <f>DN6/$M6</f>
        <v>0.34714775510204082</v>
      </c>
      <c r="FJ6" s="174">
        <f>DO6/$M6</f>
        <v>0.10681469387755101</v>
      </c>
      <c r="FK6" s="174">
        <f>DP6/$M6</f>
        <v>1.4241959183673469</v>
      </c>
      <c r="FL6" s="174">
        <f>DQ6/$M6</f>
        <v>0</v>
      </c>
      <c r="FN6" s="181">
        <f>DT6/MAX(DT$2:DT$108)</f>
        <v>2.3156139957428892E-2</v>
      </c>
      <c r="FO6" s="181">
        <f>DU6/MAX(DU$2:DU$108)</f>
        <v>5.9036882761460421E-2</v>
      </c>
      <c r="FP6" s="181">
        <f>DY6/MAX(DY$2:DY$108)</f>
        <v>0.36392213868003342</v>
      </c>
      <c r="FQ6" s="181">
        <f>EA6/MAX(EA$2:EA$108)</f>
        <v>0.1511321301519167</v>
      </c>
      <c r="FR6" s="181">
        <f>EB6/MAX(EB$2:EB$108)</f>
        <v>0.10365073397780165</v>
      </c>
      <c r="FS6" s="181">
        <f>EC6/MAX(EC$2:EC$108)</f>
        <v>0.31551788562314881</v>
      </c>
      <c r="FT6" s="181">
        <f>ED6/MAX(ED$2:ED$108)</f>
        <v>0.13772606118470779</v>
      </c>
      <c r="FU6" s="181">
        <f>EE6/MAX(EE$2:EE$108)</f>
        <v>0.39653429970118892</v>
      </c>
      <c r="FV6" s="181">
        <f>EF6/MAX(EF$2:EF$108)</f>
        <v>6.0619783334164228E-2</v>
      </c>
      <c r="FW6" s="181">
        <f>EG6/MAX(EG$2:EG$108)</f>
        <v>0.16069477829325451</v>
      </c>
      <c r="FX6" s="181">
        <f>EH6/MAX(EH$2:EH$108)</f>
        <v>9.1069581077003858E-2</v>
      </c>
      <c r="FY6" s="181">
        <f>EI6/MAX(EI$2:EI$108)</f>
        <v>0.11268495915112456</v>
      </c>
      <c r="FZ6" s="181">
        <f>EJ6/MAX(EJ$2:EJ$108)</f>
        <v>5.8503105635982072E-3</v>
      </c>
      <c r="GA6" s="181">
        <f>EK6/MAX(EK$2:EK$108)</f>
        <v>9.210217947817595E-2</v>
      </c>
      <c r="GB6" s="181">
        <f>EL6/MAX(EL$2:EL$108)</f>
        <v>4.5475917272708603E-2</v>
      </c>
      <c r="GC6" s="181">
        <f>EM6/MAX(EM$2:EM$108)</f>
        <v>6.7246003963059769E-2</v>
      </c>
      <c r="GD6" s="181">
        <f>EN6/MAX(EN$2:EN$108)</f>
        <v>2.6285522652935087E-2</v>
      </c>
      <c r="GE6" s="181">
        <f>EO6/MAX(EO$2:EO$108)</f>
        <v>0.16074329332790552</v>
      </c>
      <c r="GF6" s="181">
        <f>EP6/MAX(EP$2:EP$108)</f>
        <v>0.20436612891899017</v>
      </c>
      <c r="GG6" s="181">
        <f>EQ6/MAX(EQ$2:EQ$108)</f>
        <v>0.36847365877613619</v>
      </c>
      <c r="GH6" s="181">
        <f>ER6/MAX(ER$2:ER$108)</f>
        <v>0</v>
      </c>
      <c r="GI6" s="181">
        <f>ES6/MAX(ES$2:ES$108)</f>
        <v>1</v>
      </c>
      <c r="GJ6" s="181">
        <f>ET6/MAX(ET$2:ET$108)</f>
        <v>0.23172054830251868</v>
      </c>
      <c r="GK6" s="181">
        <f>EU6/MAX(EU$2:EU$108)</f>
        <v>6.6696024559303374E-2</v>
      </c>
      <c r="GL6" s="181">
        <f>EV6/MAX(EV$2:EV$108)</f>
        <v>0</v>
      </c>
      <c r="GM6" s="181">
        <f>EW6/MAX(EW$2:EW$108)</f>
        <v>0.71355125191096025</v>
      </c>
      <c r="GN6" s="181">
        <f>EX6/MAX(EX$2:EX$108)</f>
        <v>0.71462714417169115</v>
      </c>
      <c r="GO6" s="181">
        <f>EY6/MAX(EY$2:EY$108)</f>
        <v>0</v>
      </c>
      <c r="GP6" s="181">
        <f>EZ6/MAX(EZ$2:EZ$108)</f>
        <v>0</v>
      </c>
      <c r="GQ6" s="181">
        <f>FA6/MAX(FA$2:FA$108)</f>
        <v>0.8632893577133014</v>
      </c>
      <c r="GR6" s="181">
        <f>FB6/MAX(FB$2:FB$108)</f>
        <v>0</v>
      </c>
      <c r="GS6" s="181">
        <f>FC6/MAX(FC$2:FC$108)</f>
        <v>0</v>
      </c>
      <c r="GT6" s="181">
        <f>FD6/MAX(FD$2:FD$108)</f>
        <v>0.64324188803611659</v>
      </c>
      <c r="GU6" s="181">
        <f>FE6/MAX(FE$2:FE$108)</f>
        <v>1.7767897253240923E-2</v>
      </c>
      <c r="GV6" s="181">
        <f>FF6/MAX(FF$2:FF$108)</f>
        <v>0</v>
      </c>
      <c r="GW6" s="181">
        <f>FG6/MAX(FG$2:FG$108)</f>
        <v>0</v>
      </c>
      <c r="GX6" s="181">
        <f>FH6/MAX(FH$2:FH$108)</f>
        <v>0.41361064186438679</v>
      </c>
      <c r="GY6" s="170">
        <f>MAX(FN6:GX6)</f>
        <v>1</v>
      </c>
      <c r="GZ6" s="170">
        <f>SUM(FN6:GX6)</f>
        <v>7.6107931426582613</v>
      </c>
      <c r="HA6" s="183">
        <f>GZ6/MAX(GZ$2:GZ$108)</f>
        <v>0.42656005583287754</v>
      </c>
      <c r="HB6" s="168">
        <v>5</v>
      </c>
    </row>
    <row r="7" spans="1:210" s="168" customFormat="1" x14ac:dyDescent="0.3">
      <c r="A7" s="168" t="s">
        <v>12</v>
      </c>
      <c r="B7" s="168">
        <v>0.98</v>
      </c>
      <c r="C7" s="168" t="s">
        <v>49</v>
      </c>
      <c r="D7" s="168">
        <v>426</v>
      </c>
      <c r="H7" s="168">
        <v>426</v>
      </c>
      <c r="K7" s="169">
        <f>AVERAGE(H7:J7)</f>
        <v>426</v>
      </c>
      <c r="L7" s="169"/>
      <c r="M7" s="170">
        <f>B7</f>
        <v>0.98</v>
      </c>
      <c r="N7" s="169">
        <v>90</v>
      </c>
      <c r="O7" s="169"/>
      <c r="P7" s="169">
        <f>K7/B7</f>
        <v>434.69387755102042</v>
      </c>
      <c r="Q7" s="171">
        <f>1/B7</f>
        <v>1.0204081632653061</v>
      </c>
      <c r="R7" s="168">
        <f>1/K7</f>
        <v>2.3474178403755869E-3</v>
      </c>
      <c r="T7" s="172" t="s">
        <v>390</v>
      </c>
      <c r="U7" s="172" t="s">
        <v>391</v>
      </c>
      <c r="V7" s="173">
        <v>84.04</v>
      </c>
      <c r="W7" s="173">
        <v>49</v>
      </c>
      <c r="X7" s="173">
        <v>4.28</v>
      </c>
      <c r="Y7" s="173">
        <v>0.93</v>
      </c>
      <c r="Z7" s="173">
        <v>2.0099999999999998</v>
      </c>
      <c r="AA7" s="173">
        <v>8.75</v>
      </c>
      <c r="AB7" s="173">
        <v>3.6</v>
      </c>
      <c r="AC7" s="173">
        <v>2.2599999999999998</v>
      </c>
      <c r="AD7" s="173">
        <v>150</v>
      </c>
      <c r="AE7" s="173">
        <v>1.47</v>
      </c>
      <c r="AF7" s="173">
        <v>47</v>
      </c>
      <c r="AG7" s="173">
        <v>92</v>
      </c>
      <c r="AH7" s="173">
        <v>491</v>
      </c>
      <c r="AI7" s="173">
        <v>38</v>
      </c>
      <c r="AJ7" s="173">
        <v>0.56000000000000005</v>
      </c>
      <c r="AK7" s="173">
        <v>1.4990000000000001</v>
      </c>
      <c r="AL7" s="173">
        <v>0.65900000000000003</v>
      </c>
      <c r="AM7" s="173">
        <v>0.9</v>
      </c>
      <c r="AN7" s="173">
        <v>120</v>
      </c>
      <c r="AO7" s="173">
        <v>0.11</v>
      </c>
      <c r="AP7" s="173">
        <v>0.13</v>
      </c>
      <c r="AQ7" s="173">
        <v>1</v>
      </c>
      <c r="AR7" s="173">
        <v>9.0999999999999998E-2</v>
      </c>
      <c r="AS7" s="173">
        <v>0.27100000000000002</v>
      </c>
      <c r="AT7" s="173">
        <v>141</v>
      </c>
      <c r="AU7" s="173">
        <v>0</v>
      </c>
      <c r="AV7" s="173">
        <v>141</v>
      </c>
      <c r="AW7" s="173">
        <v>141</v>
      </c>
      <c r="AX7" s="173">
        <v>0.8</v>
      </c>
      <c r="AY7" s="173">
        <v>0</v>
      </c>
      <c r="AZ7" s="173">
        <v>9990</v>
      </c>
      <c r="BA7" s="173">
        <v>500</v>
      </c>
      <c r="BB7" s="173">
        <v>0</v>
      </c>
      <c r="BC7" s="173">
        <v>54</v>
      </c>
      <c r="BD7" s="173">
        <v>5927</v>
      </c>
      <c r="BE7" s="173">
        <v>81</v>
      </c>
      <c r="BF7" s="173">
        <v>0</v>
      </c>
      <c r="BG7" s="173">
        <v>8198</v>
      </c>
      <c r="BH7" s="173">
        <v>1.54</v>
      </c>
      <c r="BI7" s="173">
        <v>0</v>
      </c>
      <c r="BJ7" s="173">
        <v>0</v>
      </c>
      <c r="BK7" s="173">
        <v>704.8</v>
      </c>
      <c r="BL7" s="173">
        <v>9.0999999999999998E-2</v>
      </c>
      <c r="BM7" s="173">
        <v>5.1999999999999998E-2</v>
      </c>
      <c r="BN7" s="173">
        <v>0.33800000000000002</v>
      </c>
      <c r="BO7" s="173">
        <v>0</v>
      </c>
      <c r="BP7" s="173">
        <v>16</v>
      </c>
      <c r="BQ7" s="172" t="s">
        <v>392</v>
      </c>
      <c r="BR7" s="176"/>
      <c r="BS7" s="172" t="s">
        <v>393</v>
      </c>
      <c r="BT7" s="173">
        <v>28</v>
      </c>
      <c r="BU7" s="168">
        <f>AVERAGE(BP7,BR7)</f>
        <v>16</v>
      </c>
      <c r="BV7" s="168">
        <f>_xlfn.STDEV.P(BP7,BR7)</f>
        <v>0</v>
      </c>
      <c r="BW7" s="168">
        <f>(1-BT7/100)*K7</f>
        <v>306.71999999999997</v>
      </c>
      <c r="BX7" s="174">
        <f>(V7/100)*$BW7</f>
        <v>257.76748800000001</v>
      </c>
      <c r="BY7" s="174">
        <f>(W7/100)*$BW7</f>
        <v>150.29279999999997</v>
      </c>
      <c r="BZ7" s="174">
        <f>(X7/100)*$BW7</f>
        <v>13.127616</v>
      </c>
      <c r="CA7" s="174">
        <f>(Y7/100)*$BW7</f>
        <v>2.8524959999999999</v>
      </c>
      <c r="CB7" s="174">
        <f>(Z7/100)*$BW7</f>
        <v>6.1650719999999986</v>
      </c>
      <c r="CC7" s="174">
        <f>(AA7/100)*$BW7</f>
        <v>26.837999999999997</v>
      </c>
      <c r="CD7" s="174">
        <f>(AB7/100)*$BW7</f>
        <v>11.041920000000001</v>
      </c>
      <c r="CE7" s="174">
        <f>(AC7/100)*$BW7</f>
        <v>6.9318719999999985</v>
      </c>
      <c r="CF7" s="174">
        <f>(AD7/100)*$BW7</f>
        <v>460.07999999999993</v>
      </c>
      <c r="CG7" s="174">
        <f>(AE7/100)*$BW7</f>
        <v>4.5087839999999995</v>
      </c>
      <c r="CH7" s="174">
        <f>(AF7/100)*$BW7</f>
        <v>144.15839999999997</v>
      </c>
      <c r="CI7" s="174">
        <f>(AG7/100)*$BW7</f>
        <v>282.18239999999997</v>
      </c>
      <c r="CJ7" s="174">
        <f>(AH7/100)*$BW7</f>
        <v>1505.9951999999998</v>
      </c>
      <c r="CK7" s="174">
        <f>(AI7/100)*$BW7</f>
        <v>116.55359999999999</v>
      </c>
      <c r="CL7" s="174">
        <f>(AJ7/100)*$BW7</f>
        <v>1.717632</v>
      </c>
      <c r="CM7" s="174">
        <f>(AK7/100)*$BW7</f>
        <v>4.5977328000000002</v>
      </c>
      <c r="CN7" s="174">
        <f>(AL7/100)*$BW7</f>
        <v>2.0212848000000001</v>
      </c>
      <c r="CO7" s="174">
        <f>(AM7/100)*$BW7</f>
        <v>2.7604800000000003</v>
      </c>
      <c r="CP7" s="174">
        <f>(AN7/100)*$BW7</f>
        <v>368.06399999999996</v>
      </c>
      <c r="CQ7" s="174">
        <f>(AO7/100)*$BW7</f>
        <v>0.33739199999999997</v>
      </c>
      <c r="CR7" s="174">
        <f>(AP7/100)*$BW7</f>
        <v>0.39873599999999992</v>
      </c>
      <c r="CS7" s="174">
        <f>(AQ7/100)*$BW7</f>
        <v>3.0671999999999997</v>
      </c>
      <c r="CT7" s="174">
        <f>(AR7/100)*$BW7</f>
        <v>0.27911519999999995</v>
      </c>
      <c r="CU7" s="174">
        <f>(AS7/100)*$BW7</f>
        <v>0.83121119999999993</v>
      </c>
      <c r="CV7" s="174">
        <f>(AT7/100)*$BW7</f>
        <v>432.47519999999992</v>
      </c>
      <c r="CW7" s="174">
        <f>(AU7/100)*$BW7</f>
        <v>0</v>
      </c>
      <c r="CX7" s="174">
        <f>(AV7/100)*$BW7</f>
        <v>432.47519999999992</v>
      </c>
      <c r="CY7" s="174">
        <f>(AW7/100)*$BW7</f>
        <v>432.47519999999992</v>
      </c>
      <c r="CZ7" s="174">
        <f>(AX7/100)*$BW7</f>
        <v>2.4537599999999999</v>
      </c>
      <c r="DA7" s="174">
        <f>(AY7/100)*$BW7</f>
        <v>0</v>
      </c>
      <c r="DB7" s="174">
        <f>(AZ7/100)*$BW7</f>
        <v>30641.327999999998</v>
      </c>
      <c r="DC7" s="174">
        <f>(BA7/100)*$BW7</f>
        <v>1533.6</v>
      </c>
      <c r="DD7" s="174">
        <f>(BB7/100)*$BW7</f>
        <v>0</v>
      </c>
      <c r="DE7" s="174">
        <f>(BC7/100)*$BW7</f>
        <v>165.62879999999998</v>
      </c>
      <c r="DF7" s="174">
        <f>(BD7/100)*$BW7</f>
        <v>18179.294399999999</v>
      </c>
      <c r="DG7" s="174">
        <f>(BE7/100)*$BW7</f>
        <v>248.44319999999999</v>
      </c>
      <c r="DH7" s="174">
        <f>(BF7/100)*$BW7</f>
        <v>0</v>
      </c>
      <c r="DI7" s="174">
        <f>(BG7/100)*$BW7</f>
        <v>25144.905599999998</v>
      </c>
      <c r="DJ7" s="174">
        <f>(BH7/100)*$BW7</f>
        <v>4.7234879999999997</v>
      </c>
      <c r="DK7" s="174">
        <f>(BI7/100)*$BW7</f>
        <v>0</v>
      </c>
      <c r="DL7" s="174">
        <f>(BJ7/100)*$BW7</f>
        <v>0</v>
      </c>
      <c r="DM7" s="174">
        <f>(BK7/100)*$BW7</f>
        <v>2161.7625599999997</v>
      </c>
      <c r="DN7" s="174">
        <f>(BL7/100)*$BW7</f>
        <v>0.27911519999999995</v>
      </c>
      <c r="DO7" s="174">
        <f>(BM7/100)*$BW7</f>
        <v>0.15949439999999998</v>
      </c>
      <c r="DP7" s="174">
        <f>(BN7/100)*$BW7</f>
        <v>1.0367135999999999</v>
      </c>
      <c r="DQ7" s="174">
        <f>(BO7/100)*$BW7</f>
        <v>0</v>
      </c>
      <c r="DR7" s="191" t="s">
        <v>656</v>
      </c>
      <c r="DS7" s="174">
        <f>BX7/$M7</f>
        <v>263.02804897959186</v>
      </c>
      <c r="DT7" s="174">
        <f>BY7/$M7</f>
        <v>153.35999999999999</v>
      </c>
      <c r="DU7" s="174">
        <f>BZ7/$M7</f>
        <v>13.395526530612244</v>
      </c>
      <c r="DV7" s="174">
        <f>CA7/$M7</f>
        <v>2.9107102040816328</v>
      </c>
      <c r="DW7" s="174">
        <f>CB7/$M7</f>
        <v>6.2908897959183658</v>
      </c>
      <c r="DX7" s="174">
        <f>CC7/$M7</f>
        <v>27.385714285714283</v>
      </c>
      <c r="DY7" s="174">
        <f>CD7/$M7</f>
        <v>11.26726530612245</v>
      </c>
      <c r="DZ7" s="174">
        <f>CE7/$M7</f>
        <v>7.0733387755102024</v>
      </c>
      <c r="EA7" s="174">
        <f>CF7/$M7</f>
        <v>469.46938775510199</v>
      </c>
      <c r="EB7" s="174">
        <f>CG7/$M7</f>
        <v>4.6007999999999996</v>
      </c>
      <c r="EC7" s="174">
        <f>CH7/$M7</f>
        <v>147.10040816326529</v>
      </c>
      <c r="ED7" s="174">
        <f>CI7/$M7</f>
        <v>287.9412244897959</v>
      </c>
      <c r="EE7" s="174">
        <f>CJ7/$M7</f>
        <v>1536.7297959183672</v>
      </c>
      <c r="EF7" s="174">
        <f>CK7/$M7</f>
        <v>118.93224489795918</v>
      </c>
      <c r="EG7" s="174">
        <f>CL7/$M7</f>
        <v>1.7526857142857144</v>
      </c>
      <c r="EH7" s="174">
        <f>CM7/$M7</f>
        <v>4.6915640816326531</v>
      </c>
      <c r="EI7" s="174">
        <f>CN7/$M7</f>
        <v>2.0625355102040817</v>
      </c>
      <c r="EJ7" s="174">
        <f>CO7/$M7</f>
        <v>2.8168163265306125</v>
      </c>
      <c r="EK7" s="174">
        <f>CP7/$M7</f>
        <v>375.57551020408158</v>
      </c>
      <c r="EL7" s="174">
        <f>CQ7/$M7</f>
        <v>0.34427755102040813</v>
      </c>
      <c r="EM7" s="174">
        <f>CR7/$M7</f>
        <v>0.40687346938775504</v>
      </c>
      <c r="EN7" s="174">
        <f>CS7/$M7</f>
        <v>3.1297959183673467</v>
      </c>
      <c r="EO7" s="174">
        <f>CT7/$M7</f>
        <v>0.28481142857142855</v>
      </c>
      <c r="EP7" s="174">
        <f>CU7/$M7</f>
        <v>0.84817469387755096</v>
      </c>
      <c r="EQ7" s="174">
        <f>CV7/$M7</f>
        <v>441.30122448979586</v>
      </c>
      <c r="ER7" s="174">
        <f>CW7/$M7</f>
        <v>0</v>
      </c>
      <c r="ES7" s="174">
        <f>CX7/$M7</f>
        <v>441.30122448979586</v>
      </c>
      <c r="ET7" s="174">
        <f>CY7/$M7</f>
        <v>441.30122448979586</v>
      </c>
      <c r="EU7" s="174">
        <f>CZ7/$M7</f>
        <v>2.5038367346938775</v>
      </c>
      <c r="EV7" s="174">
        <f>DA7/$M7</f>
        <v>0</v>
      </c>
      <c r="EW7" s="174">
        <f>DB7/$M7</f>
        <v>31266.661224489795</v>
      </c>
      <c r="EX7" s="174">
        <f>DC7/$M7</f>
        <v>1564.8979591836735</v>
      </c>
      <c r="EY7" s="174">
        <f>DD7/$M7</f>
        <v>0</v>
      </c>
      <c r="EZ7" s="174">
        <f>DE7/$M7</f>
        <v>169.00897959183672</v>
      </c>
      <c r="FA7" s="174">
        <f>DF7/$M7</f>
        <v>18550.300408163264</v>
      </c>
      <c r="FB7" s="174">
        <f>DG7/$M7</f>
        <v>253.51346938775509</v>
      </c>
      <c r="FC7" s="174">
        <f>DH7/$M7</f>
        <v>0</v>
      </c>
      <c r="FD7" s="174">
        <f>DI7/$M7</f>
        <v>25658.066938775508</v>
      </c>
      <c r="FE7" s="174">
        <f>DJ7/$M7</f>
        <v>4.8198857142857143</v>
      </c>
      <c r="FF7" s="174">
        <f>DK7/$M7</f>
        <v>0</v>
      </c>
      <c r="FG7" s="174">
        <f>DL7/$M7</f>
        <v>0</v>
      </c>
      <c r="FH7" s="174">
        <f>DM7/$M7</f>
        <v>2205.8801632653058</v>
      </c>
      <c r="FI7" s="174">
        <f>DN7/$M7</f>
        <v>0.28481142857142855</v>
      </c>
      <c r="FJ7" s="174">
        <f>DO7/$M7</f>
        <v>0.16274938775510203</v>
      </c>
      <c r="FK7" s="174">
        <f>DP7/$M7</f>
        <v>1.0578710204081632</v>
      </c>
      <c r="FL7" s="174">
        <f>DQ7/$M7</f>
        <v>0</v>
      </c>
      <c r="FN7" s="181">
        <f>DT7/MAX(DT$2:DT$108)</f>
        <v>2.3468189705031808E-2</v>
      </c>
      <c r="FO7" s="181">
        <f>DU7/MAX(DU$2:DU$108)</f>
        <v>7.2231783996015486E-2</v>
      </c>
      <c r="FP7" s="181">
        <f>DY7/MAX(DY$2:DY$108)</f>
        <v>0.21936025778732551</v>
      </c>
      <c r="FQ7" s="181">
        <f>EA7/MAX(EA$2:EA$108)</f>
        <v>0.24154629952413151</v>
      </c>
      <c r="FR7" s="181">
        <f>EB7/MAX(EB$2:EB$108)</f>
        <v>5.523117059891107E-2</v>
      </c>
      <c r="FS7" s="181">
        <f>EC7/MAX(EC$2:EC$108)</f>
        <v>0.37244321843569955</v>
      </c>
      <c r="FT7" s="181">
        <f>ED7/MAX(ED$2:ED$108)</f>
        <v>0.14850769781596848</v>
      </c>
      <c r="FU7" s="181">
        <f>EE7/MAX(EE$2:EE$108)</f>
        <v>0.27716064527138945</v>
      </c>
      <c r="FV7" s="181">
        <f>EF7/MAX(EF$2:EF$108)</f>
        <v>0.10124515629036425</v>
      </c>
      <c r="FW7" s="181">
        <f>EG7/MAX(EG$2:EG$108)</f>
        <v>0.13757142045469919</v>
      </c>
      <c r="FX7" s="181">
        <f>EH7/MAX(EH$2:EH$108)</f>
        <v>1</v>
      </c>
      <c r="FY7" s="181">
        <f>EI7/MAX(EI$2:EI$108)</f>
        <v>0.16845578651278384</v>
      </c>
      <c r="FZ7" s="181">
        <f>EJ7/MAX(EJ$2:EJ$108)</f>
        <v>4.6283661112325701E-3</v>
      </c>
      <c r="GA7" s="181">
        <f>EK7/MAX(EK$2:EK$108)</f>
        <v>0.97153271126006935</v>
      </c>
      <c r="GB7" s="181">
        <f>EL7/MAX(EL$2:EL$108)</f>
        <v>2.4429125589223281E-2</v>
      </c>
      <c r="GC7" s="181">
        <f>EM7/MAX(EM$2:EM$108)</f>
        <v>4.587766408502459E-2</v>
      </c>
      <c r="GD7" s="181">
        <f>EN7/MAX(EN$2:EN$108)</f>
        <v>2.9528306829792253E-2</v>
      </c>
      <c r="GE7" s="181">
        <f>EO7/MAX(EO$2:EO$108)</f>
        <v>3.622031105160161E-2</v>
      </c>
      <c r="GF7" s="181">
        <f>EP7/MAX(EP$2:EP$108)</f>
        <v>0.2631556843417685</v>
      </c>
      <c r="GG7" s="181">
        <f>EQ7/MAX(EQ$2:EQ$108)</f>
        <v>0.13432378369812115</v>
      </c>
      <c r="GH7" s="181">
        <f>ER7/MAX(ER$2:ER$108)</f>
        <v>0</v>
      </c>
      <c r="GI7" s="181">
        <f>ES7/MAX(ES$2:ES$108)</f>
        <v>0.36454107505070993</v>
      </c>
      <c r="GJ7" s="181">
        <f>ET7/MAX(ET$2:ET$108)</f>
        <v>8.4471657789540119E-2</v>
      </c>
      <c r="GK7" s="181">
        <f>EU7/MAX(EU$2:EU$108)</f>
        <v>1.895051454829803E-3</v>
      </c>
      <c r="GL7" s="181">
        <f>EV7/MAX(EV$2:EV$108)</f>
        <v>0</v>
      </c>
      <c r="GM7" s="181">
        <f>EW7/MAX(EW$2:EW$108)</f>
        <v>0.28776553041624886</v>
      </c>
      <c r="GN7" s="181">
        <f>EX7/MAX(EX$2:EX$108)</f>
        <v>0.288157076305878</v>
      </c>
      <c r="GO7" s="181">
        <f>EY7/MAX(EY$2:EY$108)</f>
        <v>0</v>
      </c>
      <c r="GP7" s="181">
        <f>EZ7/MAX(EZ$2:EZ$108)</f>
        <v>7.473685689175745E-3</v>
      </c>
      <c r="GQ7" s="181">
        <f>FA7/MAX(FA$2:FA$108)</f>
        <v>0.34426127645292065</v>
      </c>
      <c r="GR7" s="181">
        <f>FB7/MAX(FB$2:FB$108)</f>
        <v>2.2245797699593402E-2</v>
      </c>
      <c r="GS7" s="181">
        <f>FC7/MAX(FC$2:FC$108)</f>
        <v>0</v>
      </c>
      <c r="GT7" s="181">
        <f>FD7/MAX(FD$2:FD$108)</f>
        <v>0.80197470035727036</v>
      </c>
      <c r="GU7" s="181">
        <f>FE7/MAX(FE$2:FE$108)</f>
        <v>7.4008170485175218E-2</v>
      </c>
      <c r="GV7" s="181">
        <f>FF7/MAX(FF$2:FF$108)</f>
        <v>0</v>
      </c>
      <c r="GW7" s="181">
        <f>FG7/MAX(FG$2:FG$108)</f>
        <v>0</v>
      </c>
      <c r="GX7" s="181">
        <f>FH7/MAX(FH$2:FH$108)</f>
        <v>1</v>
      </c>
      <c r="GY7" s="170">
        <f>MAX(FN7:GX7)</f>
        <v>1</v>
      </c>
      <c r="GZ7" s="170">
        <f>SUM(FN7:GX7)</f>
        <v>7.6037116010604962</v>
      </c>
      <c r="HA7" s="183">
        <f>GZ7/MAX(GZ$2:GZ$108)</f>
        <v>0.42616315859461279</v>
      </c>
      <c r="HB7" s="168">
        <v>6</v>
      </c>
    </row>
    <row r="8" spans="1:210" s="168" customFormat="1" x14ac:dyDescent="0.3">
      <c r="A8" s="168" t="s">
        <v>4</v>
      </c>
      <c r="B8" s="168">
        <v>3.12</v>
      </c>
      <c r="C8" s="168" t="s">
        <v>49</v>
      </c>
      <c r="D8" s="168">
        <v>5</v>
      </c>
      <c r="E8" s="168" t="s">
        <v>50</v>
      </c>
      <c r="G8" s="168" t="s">
        <v>50</v>
      </c>
      <c r="H8" s="168">
        <f>D8*456</f>
        <v>2280</v>
      </c>
      <c r="K8" s="169">
        <f>AVERAGE(H8:J8)</f>
        <v>2280</v>
      </c>
      <c r="L8" s="169"/>
      <c r="M8" s="170">
        <f>B8</f>
        <v>3.12</v>
      </c>
      <c r="N8" s="169"/>
      <c r="O8" s="169"/>
      <c r="P8" s="169">
        <f>K8/B8</f>
        <v>730.76923076923072</v>
      </c>
      <c r="Q8" s="171">
        <f>1/B8</f>
        <v>0.32051282051282048</v>
      </c>
      <c r="R8" s="168">
        <f>1/K8</f>
        <v>4.3859649122807018E-4</v>
      </c>
      <c r="T8" s="172" t="s">
        <v>479</v>
      </c>
      <c r="U8" s="172" t="s">
        <v>480</v>
      </c>
      <c r="V8" s="173">
        <v>88.29</v>
      </c>
      <c r="W8" s="173">
        <v>41</v>
      </c>
      <c r="X8" s="173">
        <v>0.93</v>
      </c>
      <c r="Y8" s="173">
        <v>0.24</v>
      </c>
      <c r="Z8" s="173">
        <v>0.97</v>
      </c>
      <c r="AA8" s="173">
        <v>9.58</v>
      </c>
      <c r="AB8" s="173">
        <v>2.8</v>
      </c>
      <c r="AC8" s="173">
        <v>4.74</v>
      </c>
      <c r="AD8" s="173">
        <v>33</v>
      </c>
      <c r="AE8" s="173">
        <v>0.3</v>
      </c>
      <c r="AF8" s="173">
        <v>12</v>
      </c>
      <c r="AG8" s="173">
        <v>35</v>
      </c>
      <c r="AH8" s="173">
        <v>320</v>
      </c>
      <c r="AI8" s="173">
        <v>69</v>
      </c>
      <c r="AJ8" s="173">
        <v>0.24</v>
      </c>
      <c r="AK8" s="173">
        <v>4.4999999999999998E-2</v>
      </c>
      <c r="AL8" s="179">
        <v>0.14299999999999999</v>
      </c>
      <c r="AM8" s="173">
        <v>0.1</v>
      </c>
      <c r="AN8" s="173">
        <v>5.9</v>
      </c>
      <c r="AO8" s="173">
        <v>6.6000000000000003E-2</v>
      </c>
      <c r="AP8" s="173">
        <v>5.8000000000000003E-2</v>
      </c>
      <c r="AQ8" s="173">
        <v>0.98299999999999998</v>
      </c>
      <c r="AR8" s="173">
        <v>0.27300000000000002</v>
      </c>
      <c r="AS8" s="173">
        <v>0.13800000000000001</v>
      </c>
      <c r="AT8" s="173">
        <v>19</v>
      </c>
      <c r="AU8" s="173">
        <v>0</v>
      </c>
      <c r="AV8" s="173">
        <v>19</v>
      </c>
      <c r="AW8" s="173">
        <v>19</v>
      </c>
      <c r="AX8" s="173">
        <v>8.8000000000000007</v>
      </c>
      <c r="AY8" s="173">
        <v>0</v>
      </c>
      <c r="AZ8" s="173">
        <v>16706</v>
      </c>
      <c r="BA8" s="173">
        <v>835</v>
      </c>
      <c r="BB8" s="173">
        <v>0</v>
      </c>
      <c r="BC8" s="173">
        <v>3477</v>
      </c>
      <c r="BD8" s="173">
        <v>8285</v>
      </c>
      <c r="BE8" s="173">
        <v>0</v>
      </c>
      <c r="BF8" s="173">
        <v>1</v>
      </c>
      <c r="BG8" s="173">
        <v>256</v>
      </c>
      <c r="BH8" s="173">
        <v>0.66</v>
      </c>
      <c r="BI8" s="173">
        <v>0</v>
      </c>
      <c r="BJ8" s="173">
        <v>0</v>
      </c>
      <c r="BK8" s="173">
        <v>13.2</v>
      </c>
      <c r="BL8" s="173">
        <v>3.6999999999999998E-2</v>
      </c>
      <c r="BM8" s="173">
        <v>1.4E-2</v>
      </c>
      <c r="BN8" s="173">
        <v>0.11700000000000001</v>
      </c>
      <c r="BO8" s="173">
        <v>0</v>
      </c>
      <c r="BP8" s="173">
        <v>128</v>
      </c>
      <c r="BQ8" s="172" t="s">
        <v>321</v>
      </c>
      <c r="BR8" s="173">
        <v>110</v>
      </c>
      <c r="BS8" s="172" t="s">
        <v>481</v>
      </c>
      <c r="BT8" s="173">
        <v>11</v>
      </c>
      <c r="BU8" s="168">
        <f>AVERAGE(BP8,BR8)</f>
        <v>119</v>
      </c>
      <c r="BV8" s="168">
        <f>_xlfn.STDEV.P(BP8,BR8)</f>
        <v>9</v>
      </c>
      <c r="BW8" s="168">
        <f>(1-BT8/100)*K8</f>
        <v>2029.2</v>
      </c>
      <c r="BX8" s="174">
        <f>(V8/100)*$BW8</f>
        <v>1791.58068</v>
      </c>
      <c r="BY8" s="174">
        <f>(W8/100)*$BW8</f>
        <v>831.97199999999998</v>
      </c>
      <c r="BZ8" s="174">
        <f>(X8/100)*$BW8</f>
        <v>18.871560000000002</v>
      </c>
      <c r="CA8" s="174">
        <f>(Y8/100)*$BW8</f>
        <v>4.8700799999999997</v>
      </c>
      <c r="CB8" s="174">
        <f>(Z8/100)*$BW8</f>
        <v>19.683240000000001</v>
      </c>
      <c r="CC8" s="174">
        <f>(AA8/100)*$BW8</f>
        <v>194.39735999999999</v>
      </c>
      <c r="CD8" s="174">
        <f>(AB8/100)*$BW8</f>
        <v>56.817599999999999</v>
      </c>
      <c r="CE8" s="174">
        <f>(AC8/100)*$BW8</f>
        <v>96.184080000000009</v>
      </c>
      <c r="CF8" s="174">
        <f>(AD8/100)*$BW8</f>
        <v>669.63600000000008</v>
      </c>
      <c r="CG8" s="174">
        <f>(AE8/100)*$BW8</f>
        <v>6.0876000000000001</v>
      </c>
      <c r="CH8" s="174">
        <f>(AF8/100)*$BW8</f>
        <v>243.50399999999999</v>
      </c>
      <c r="CI8" s="174">
        <f>(AG8/100)*$BW8</f>
        <v>710.22</v>
      </c>
      <c r="CJ8" s="174">
        <f>(AH8/100)*$BW8</f>
        <v>6493.4400000000005</v>
      </c>
      <c r="CK8" s="174">
        <f>(AI8/100)*$BW8</f>
        <v>1400.1479999999999</v>
      </c>
      <c r="CL8" s="174">
        <f>(AJ8/100)*$BW8</f>
        <v>4.8700799999999997</v>
      </c>
      <c r="CM8" s="174">
        <f>(AK8/100)*$BW8</f>
        <v>0.91313999999999995</v>
      </c>
      <c r="CN8" s="174">
        <f>(AL8/100)*$BW8</f>
        <v>2.9017559999999998</v>
      </c>
      <c r="CO8" s="174">
        <f>(AM8/100)*$BW8</f>
        <v>2.0291999999999999</v>
      </c>
      <c r="CP8" s="174">
        <f>(AN8/100)*$BW8</f>
        <v>119.72280000000001</v>
      </c>
      <c r="CQ8" s="174">
        <f>(AO8/100)*$BW8</f>
        <v>1.339272</v>
      </c>
      <c r="CR8" s="174">
        <f>(AP8/100)*$BW8</f>
        <v>1.176936</v>
      </c>
      <c r="CS8" s="174">
        <f>(AQ8/100)*$BW8</f>
        <v>19.947036000000001</v>
      </c>
      <c r="CT8" s="174">
        <f>(AR8/100)*$BW8</f>
        <v>5.5397160000000003</v>
      </c>
      <c r="CU8" s="174">
        <f>(AS8/100)*$BW8</f>
        <v>2.8002960000000003</v>
      </c>
      <c r="CV8" s="174">
        <f>(AT8/100)*$BW8</f>
        <v>385.548</v>
      </c>
      <c r="CW8" s="174">
        <f>(AU8/100)*$BW8</f>
        <v>0</v>
      </c>
      <c r="CX8" s="174">
        <f>(AV8/100)*$BW8</f>
        <v>385.548</v>
      </c>
      <c r="CY8" s="174">
        <f>(AW8/100)*$BW8</f>
        <v>385.548</v>
      </c>
      <c r="CZ8" s="174">
        <f>(AX8/100)*$BW8</f>
        <v>178.56960000000001</v>
      </c>
      <c r="DA8" s="174">
        <f>(AY8/100)*$BW8</f>
        <v>0</v>
      </c>
      <c r="DB8" s="174">
        <f>(AZ8/100)*$BW8</f>
        <v>338998.152</v>
      </c>
      <c r="DC8" s="174">
        <f>(BA8/100)*$BW8</f>
        <v>16943.82</v>
      </c>
      <c r="DD8" s="174">
        <f>(BB8/100)*$BW8</f>
        <v>0</v>
      </c>
      <c r="DE8" s="174">
        <f>(BC8/100)*$BW8</f>
        <v>70555.284000000014</v>
      </c>
      <c r="DF8" s="174">
        <f>(BD8/100)*$BW8</f>
        <v>168119.22</v>
      </c>
      <c r="DG8" s="174">
        <f>(BE8/100)*$BW8</f>
        <v>0</v>
      </c>
      <c r="DH8" s="174">
        <f>(BF8/100)*$BW8</f>
        <v>20.292000000000002</v>
      </c>
      <c r="DI8" s="174">
        <f>(BG8/100)*$BW8</f>
        <v>5194.7520000000004</v>
      </c>
      <c r="DJ8" s="174">
        <f>(BH8/100)*$BW8</f>
        <v>13.392720000000001</v>
      </c>
      <c r="DK8" s="174">
        <f>(BI8/100)*$BW8</f>
        <v>0</v>
      </c>
      <c r="DL8" s="174">
        <f>(BJ8/100)*$BW8</f>
        <v>0</v>
      </c>
      <c r="DM8" s="174">
        <f>(BK8/100)*$BW8</f>
        <v>267.8544</v>
      </c>
      <c r="DN8" s="174">
        <f>(BL8/100)*$BW8</f>
        <v>0.75080400000000003</v>
      </c>
      <c r="DO8" s="174">
        <f>(BM8/100)*$BW8</f>
        <v>0.28408800000000006</v>
      </c>
      <c r="DP8" s="174">
        <f>(BN8/100)*$BW8</f>
        <v>2.3741639999999999</v>
      </c>
      <c r="DQ8" s="174">
        <f>(BO8/100)*$BW8</f>
        <v>0</v>
      </c>
      <c r="DR8" s="191" t="s">
        <v>653</v>
      </c>
      <c r="DS8" s="174">
        <f>BX8/$M8</f>
        <v>574.22457692307694</v>
      </c>
      <c r="DT8" s="174">
        <f>BY8/$M8</f>
        <v>266.65769230769229</v>
      </c>
      <c r="DU8" s="174">
        <f>BZ8/$M8</f>
        <v>6.048576923076924</v>
      </c>
      <c r="DV8" s="174">
        <f>CA8/$M8</f>
        <v>1.5609230769230769</v>
      </c>
      <c r="DW8" s="174">
        <f>CB8/$M8</f>
        <v>6.3087307692307695</v>
      </c>
      <c r="DX8" s="174">
        <f>CC8/$M8</f>
        <v>62.306846153846152</v>
      </c>
      <c r="DY8" s="174">
        <f>CD8/$M8</f>
        <v>18.21076923076923</v>
      </c>
      <c r="DZ8" s="174">
        <f>CE8/$M8</f>
        <v>30.828230769230771</v>
      </c>
      <c r="EA8" s="174">
        <f>CF8/$M8</f>
        <v>214.62692307692311</v>
      </c>
      <c r="EB8" s="174">
        <f>CG8/$M8</f>
        <v>1.951153846153846</v>
      </c>
      <c r="EC8" s="174">
        <f>CH8/$M8</f>
        <v>78.046153846153842</v>
      </c>
      <c r="ED8" s="174">
        <f>CI8/$M8</f>
        <v>227.63461538461539</v>
      </c>
      <c r="EE8" s="174">
        <f>CJ8/$M8</f>
        <v>2081.2307692307695</v>
      </c>
      <c r="EF8" s="174">
        <f>CK8/$M8</f>
        <v>448.76538461538456</v>
      </c>
      <c r="EG8" s="174">
        <f>CL8/$M8</f>
        <v>1.5609230769230769</v>
      </c>
      <c r="EH8" s="174">
        <f>CM8/$M8</f>
        <v>0.29267307692307692</v>
      </c>
      <c r="EI8" s="174">
        <f>CN8/$M8</f>
        <v>0.93004999999999993</v>
      </c>
      <c r="EJ8" s="174">
        <f>CO8/$M8</f>
        <v>0.65038461538461534</v>
      </c>
      <c r="EK8" s="174">
        <f>CP8/$M8</f>
        <v>38.372692307692311</v>
      </c>
      <c r="EL8" s="174">
        <f>CQ8/$M8</f>
        <v>0.42925384615384615</v>
      </c>
      <c r="EM8" s="174">
        <f>CR8/$M8</f>
        <v>0.37722307692307688</v>
      </c>
      <c r="EN8" s="174">
        <f>CS8/$M8</f>
        <v>6.3932807692307696</v>
      </c>
      <c r="EO8" s="174">
        <f>CT8/$M8</f>
        <v>1.77555</v>
      </c>
      <c r="EP8" s="174">
        <f>CU8/$M8</f>
        <v>0.89753076923076935</v>
      </c>
      <c r="EQ8" s="174">
        <f>CV8/$M8</f>
        <v>123.57307692307693</v>
      </c>
      <c r="ER8" s="174">
        <f>CW8/$M8</f>
        <v>0</v>
      </c>
      <c r="ES8" s="174">
        <f>CX8/$M8</f>
        <v>123.57307692307693</v>
      </c>
      <c r="ET8" s="174">
        <f>CY8/$M8</f>
        <v>123.57307692307693</v>
      </c>
      <c r="EU8" s="174">
        <f>CZ8/$M8</f>
        <v>57.233846153846152</v>
      </c>
      <c r="EV8" s="174">
        <f>DA8/$M8</f>
        <v>0</v>
      </c>
      <c r="EW8" s="174">
        <f>DB8/$M8</f>
        <v>108653.25384615385</v>
      </c>
      <c r="EX8" s="174">
        <f>DC8/$M8</f>
        <v>5430.7115384615381</v>
      </c>
      <c r="EY8" s="174">
        <f>DD8/$M8</f>
        <v>0</v>
      </c>
      <c r="EZ8" s="174">
        <f>DE8/$M8</f>
        <v>22613.873076923082</v>
      </c>
      <c r="FA8" s="174">
        <f>DF8/$M8</f>
        <v>53884.365384615383</v>
      </c>
      <c r="FB8" s="174">
        <f>DG8/$M8</f>
        <v>0</v>
      </c>
      <c r="FC8" s="174">
        <f>DH8/$M8</f>
        <v>6.5038461538461538</v>
      </c>
      <c r="FD8" s="174">
        <f>DI8/$M8</f>
        <v>1664.9846153846154</v>
      </c>
      <c r="FE8" s="174">
        <f>DJ8/$M8</f>
        <v>4.2925384615384612</v>
      </c>
      <c r="FF8" s="174">
        <f>DK8/$M8</f>
        <v>0</v>
      </c>
      <c r="FG8" s="174">
        <f>DL8/$M8</f>
        <v>0</v>
      </c>
      <c r="FH8" s="174">
        <f>DM8/$M8</f>
        <v>85.850769230769231</v>
      </c>
      <c r="FI8" s="174">
        <f>DN8/$M8</f>
        <v>0.24064230769230768</v>
      </c>
      <c r="FJ8" s="174">
        <f>DO8/$M8</f>
        <v>9.1053846153846166E-2</v>
      </c>
      <c r="FK8" s="174">
        <f>DP8/$M8</f>
        <v>0.7609499999999999</v>
      </c>
      <c r="FL8" s="174">
        <f>DQ8/$M8</f>
        <v>0</v>
      </c>
      <c r="FN8" s="181">
        <f>DT8/MAX(DT$2:DT$108)</f>
        <v>4.0805772752888131E-2</v>
      </c>
      <c r="FO8" s="181">
        <f>DU8/MAX(DU$2:DU$108)</f>
        <v>3.2615328766103215E-2</v>
      </c>
      <c r="FP8" s="181">
        <f>DY8/MAX(DY$2:DY$108)</f>
        <v>0.35454202279202285</v>
      </c>
      <c r="FQ8" s="181">
        <f>EA8/MAX(EA$2:EA$108)</f>
        <v>0.11042751753288903</v>
      </c>
      <c r="FR8" s="181">
        <f>EB8/MAX(EB$2:EB$108)</f>
        <v>2.3422994031830239E-2</v>
      </c>
      <c r="FS8" s="181">
        <f>EC8/MAX(EC$2:EC$108)</f>
        <v>0.1976048951048951</v>
      </c>
      <c r="FT8" s="181">
        <f>ED8/MAX(ED$2:ED$108)</f>
        <v>0.11740414292497625</v>
      </c>
      <c r="FU8" s="181">
        <f>EE8/MAX(EE$2:EE$108)</f>
        <v>0.37536544452432313</v>
      </c>
      <c r="FV8" s="181">
        <f>EF8/MAX(EF$2:EF$108)</f>
        <v>0.38202693930542031</v>
      </c>
      <c r="FW8" s="181">
        <f>EG8/MAX(EG$2:EG$108)</f>
        <v>0.12251962982441572</v>
      </c>
      <c r="FX8" s="181">
        <f>EH8/MAX(EH$2:EH$108)</f>
        <v>6.238283690270461E-2</v>
      </c>
      <c r="FY8" s="181">
        <f>EI8/MAX(EI$2:EI$108)</f>
        <v>7.5961021505376328E-2</v>
      </c>
      <c r="FZ8" s="181">
        <f>EJ8/MAX(EJ$2:EJ$108)</f>
        <v>1.0686597080402391E-3</v>
      </c>
      <c r="GA8" s="181">
        <f>EK8/MAX(EK$2:EK$108)</f>
        <v>9.9261865545448372E-2</v>
      </c>
      <c r="GB8" s="181">
        <f>EL8/MAX(EL$2:EL$108)</f>
        <v>3.0458843704066627E-2</v>
      </c>
      <c r="GC8" s="181">
        <f>EM8/MAX(EM$2:EM$108)</f>
        <v>4.2534387003010488E-2</v>
      </c>
      <c r="GD8" s="181">
        <f>EN8/MAX(EN$2:EN$108)</f>
        <v>6.0317912453964291E-2</v>
      </c>
      <c r="GE8" s="181">
        <f>EO8/MAX(EO$2:EO$108)</f>
        <v>0.22580194063926942</v>
      </c>
      <c r="GF8" s="181">
        <f>EP8/MAX(EP$2:EP$108)</f>
        <v>0.27846895869403915</v>
      </c>
      <c r="GG8" s="181">
        <f>EQ8/MAX(EQ$2:EQ$108)</f>
        <v>3.7613317920694965E-2</v>
      </c>
      <c r="GH8" s="181">
        <f>ER8/MAX(ER$2:ER$108)</f>
        <v>0</v>
      </c>
      <c r="GI8" s="181">
        <f>ES8/MAX(ES$2:ES$108)</f>
        <v>0.10207871587245995</v>
      </c>
      <c r="GJ8" s="181">
        <f>ET8/MAX(ET$2:ET$108)</f>
        <v>2.3653736011983437E-2</v>
      </c>
      <c r="GK8" s="181">
        <f>EU8/MAX(EU$2:EU$108)</f>
        <v>4.3317953569609192E-2</v>
      </c>
      <c r="GL8" s="181">
        <f>EV8/MAX(EV$2:EV$108)</f>
        <v>0</v>
      </c>
      <c r="GM8" s="181">
        <f>EW8/MAX(EW$2:EW$108)</f>
        <v>1</v>
      </c>
      <c r="GN8" s="181">
        <f>EX8/MAX(EX$2:EX$108)</f>
        <v>1</v>
      </c>
      <c r="GO8" s="181">
        <f>EY8/MAX(EY$2:EY$108)</f>
        <v>0</v>
      </c>
      <c r="GP8" s="181">
        <f>EZ8/MAX(EZ$2:EZ$108)</f>
        <v>1</v>
      </c>
      <c r="GQ8" s="181">
        <f>FA8/MAX(FA$2:FA$108)</f>
        <v>1</v>
      </c>
      <c r="GR8" s="181">
        <f>FB8/MAX(FB$2:FB$108)</f>
        <v>0</v>
      </c>
      <c r="GS8" s="181">
        <f>FC8/MAX(FC$2:FC$108)</f>
        <v>2.6018486018918068E-4</v>
      </c>
      <c r="GT8" s="181">
        <f>FD8/MAX(FD$2:FD$108)</f>
        <v>5.2041158876416353E-2</v>
      </c>
      <c r="GU8" s="181">
        <f>FE8/MAX(FE$2:FE$108)</f>
        <v>6.5910881939404933E-2</v>
      </c>
      <c r="GV8" s="181">
        <f>FF8/MAX(FF$2:FF$108)</f>
        <v>0</v>
      </c>
      <c r="GW8" s="181">
        <f>FG8/MAX(FG$2:FG$108)</f>
        <v>0</v>
      </c>
      <c r="GX8" s="181">
        <f>FH8/MAX(FH$2:FH$108)</f>
        <v>3.8919054017733504E-2</v>
      </c>
      <c r="GY8" s="170">
        <f>MAX(FN8:GX8)</f>
        <v>1</v>
      </c>
      <c r="GZ8" s="170">
        <f>SUM(FN8:GX8)</f>
        <v>6.9967861167841736</v>
      </c>
      <c r="HA8" s="183">
        <f>GZ8/MAX(GZ$2:GZ$108)</f>
        <v>0.39214697084563388</v>
      </c>
      <c r="HB8" s="168">
        <v>8</v>
      </c>
    </row>
    <row r="9" spans="1:210" s="168" customFormat="1" x14ac:dyDescent="0.3">
      <c r="A9" s="168" t="s">
        <v>501</v>
      </c>
      <c r="B9" s="168">
        <v>15.98</v>
      </c>
      <c r="C9" s="168" t="s">
        <v>601</v>
      </c>
      <c r="D9" s="168">
        <v>20</v>
      </c>
      <c r="G9" s="168" t="s">
        <v>602</v>
      </c>
      <c r="H9" s="168">
        <f>D9*456</f>
        <v>9120</v>
      </c>
      <c r="K9" s="169">
        <f>AVERAGE(H9:J9)</f>
        <v>9120</v>
      </c>
      <c r="M9" s="171">
        <f>B9</f>
        <v>15.98</v>
      </c>
      <c r="Q9" s="171">
        <f>1/B9</f>
        <v>6.2578222778473094E-2</v>
      </c>
      <c r="T9" s="172" t="s">
        <v>532</v>
      </c>
      <c r="U9" s="172" t="s">
        <v>533</v>
      </c>
      <c r="V9" s="173">
        <v>62.95</v>
      </c>
      <c r="W9" s="173">
        <v>143</v>
      </c>
      <c r="X9" s="173">
        <v>9.01</v>
      </c>
      <c r="Y9" s="173">
        <v>0.65</v>
      </c>
      <c r="Z9" s="173">
        <v>1.17</v>
      </c>
      <c r="AA9" s="173">
        <v>26.22</v>
      </c>
      <c r="AB9" s="173">
        <v>9</v>
      </c>
      <c r="AC9" s="173">
        <v>0.34</v>
      </c>
      <c r="AD9" s="173">
        <v>46</v>
      </c>
      <c r="AE9" s="173">
        <v>2.09</v>
      </c>
      <c r="AF9" s="173">
        <v>50</v>
      </c>
      <c r="AG9" s="173">
        <v>147</v>
      </c>
      <c r="AH9" s="173">
        <v>436</v>
      </c>
      <c r="AI9" s="173">
        <v>1</v>
      </c>
      <c r="AJ9" s="173">
        <v>0.98</v>
      </c>
      <c r="AK9" s="173">
        <v>0.219</v>
      </c>
      <c r="AL9" s="173">
        <v>0.45300000000000001</v>
      </c>
      <c r="AM9" s="173">
        <v>6.2</v>
      </c>
      <c r="AN9" s="173">
        <v>0.8</v>
      </c>
      <c r="AO9" s="173">
        <v>0.193</v>
      </c>
      <c r="AP9" s="173">
        <v>6.2E-2</v>
      </c>
      <c r="AQ9" s="173">
        <v>0.318</v>
      </c>
      <c r="AR9" s="173">
        <v>0.21</v>
      </c>
      <c r="AS9" s="173">
        <v>0.22900000000000001</v>
      </c>
      <c r="AT9" s="173">
        <v>172</v>
      </c>
      <c r="AU9" s="173">
        <v>0</v>
      </c>
      <c r="AV9" s="173">
        <v>172</v>
      </c>
      <c r="AW9" s="173">
        <v>172</v>
      </c>
      <c r="AX9" s="173">
        <v>35.299999999999997</v>
      </c>
      <c r="AY9" s="173">
        <v>0</v>
      </c>
      <c r="AZ9" s="173">
        <v>0</v>
      </c>
      <c r="BA9" s="173">
        <v>0</v>
      </c>
      <c r="BB9" s="173">
        <v>0</v>
      </c>
      <c r="BC9" s="173">
        <v>0</v>
      </c>
      <c r="BD9" s="173">
        <v>0</v>
      </c>
      <c r="BE9" s="173">
        <v>0</v>
      </c>
      <c r="BF9" s="173">
        <v>0</v>
      </c>
      <c r="BG9" s="173">
        <v>0</v>
      </c>
      <c r="BH9" s="173">
        <v>0.94</v>
      </c>
      <c r="BI9" s="173">
        <v>0</v>
      </c>
      <c r="BJ9" s="173">
        <v>0</v>
      </c>
      <c r="BK9" s="173">
        <v>3.5</v>
      </c>
      <c r="BL9" s="173">
        <v>0.13600000000000001</v>
      </c>
      <c r="BM9" s="173">
        <v>0.13300000000000001</v>
      </c>
      <c r="BN9" s="173">
        <v>0.23499999999999999</v>
      </c>
      <c r="BO9" s="173">
        <v>0</v>
      </c>
      <c r="BP9" s="173">
        <v>171</v>
      </c>
      <c r="BQ9" s="172" t="s">
        <v>386</v>
      </c>
      <c r="BR9" s="173">
        <v>10.6</v>
      </c>
      <c r="BS9" s="172" t="s">
        <v>359</v>
      </c>
      <c r="BT9" s="173">
        <v>0</v>
      </c>
      <c r="BU9" s="168">
        <f>AVERAGE(BP9,BR9)</f>
        <v>90.8</v>
      </c>
      <c r="BV9" s="168">
        <f>_xlfn.STDEV.P(BP9,BR9)</f>
        <v>80.2</v>
      </c>
      <c r="BW9" s="168">
        <f>(1-BT9/100)*K9</f>
        <v>9120</v>
      </c>
      <c r="BX9" s="174">
        <f>(V9/100)*$BW9</f>
        <v>5741.0400000000009</v>
      </c>
      <c r="BY9" s="174">
        <f>(W9/100)*$BW9</f>
        <v>13041.599999999999</v>
      </c>
      <c r="BZ9" s="174">
        <f>(X9/100)*$BW9</f>
        <v>821.71199999999999</v>
      </c>
      <c r="CA9" s="174">
        <f>(Y9/100)*$BW9</f>
        <v>59.280000000000008</v>
      </c>
      <c r="CB9" s="174">
        <f>(Z9/100)*$BW9</f>
        <v>106.70399999999999</v>
      </c>
      <c r="CC9" s="174">
        <f>(AA9/100)*$BW9</f>
        <v>2391.2640000000001</v>
      </c>
      <c r="CD9" s="174">
        <f>(AB9/100)*$BW9</f>
        <v>820.8</v>
      </c>
      <c r="CE9" s="174">
        <f>(AC9/100)*$BW9</f>
        <v>31.008000000000003</v>
      </c>
      <c r="CF9" s="174">
        <f>(AD9/100)*$BW9</f>
        <v>4195.2</v>
      </c>
      <c r="CG9" s="174">
        <f>(AE9/100)*$BW9</f>
        <v>190.60799999999998</v>
      </c>
      <c r="CH9" s="174">
        <f>(AF9/100)*$BW9</f>
        <v>4560</v>
      </c>
      <c r="CI9" s="174">
        <f>(AG9/100)*$BW9</f>
        <v>13406.4</v>
      </c>
      <c r="CJ9" s="174">
        <f>(AH9/100)*$BW9</f>
        <v>39763.200000000004</v>
      </c>
      <c r="CK9" s="174">
        <f>(AI9/100)*$BW9</f>
        <v>91.2</v>
      </c>
      <c r="CL9" s="174">
        <f>(AJ9/100)*$BW9</f>
        <v>89.375999999999991</v>
      </c>
      <c r="CM9" s="174">
        <f>(AK9/100)*$BW9</f>
        <v>19.972799999999999</v>
      </c>
      <c r="CN9" s="174">
        <f>(AL9/100)*$BW9</f>
        <v>41.313600000000001</v>
      </c>
      <c r="CO9" s="174">
        <f>(AM9/100)*$BW9</f>
        <v>565.43999999999994</v>
      </c>
      <c r="CP9" s="174">
        <f>(AN9/100)*$BW9</f>
        <v>72.960000000000008</v>
      </c>
      <c r="CQ9" s="174">
        <f>(AO9/100)*$BW9</f>
        <v>17.601600000000001</v>
      </c>
      <c r="CR9" s="174">
        <f>(AP9/100)*$BW9</f>
        <v>5.6543999999999999</v>
      </c>
      <c r="CS9" s="174">
        <f>(AQ9/100)*$BW9</f>
        <v>29.0016</v>
      </c>
      <c r="CT9" s="174">
        <f>(AR9/100)*$BW9</f>
        <v>19.151999999999997</v>
      </c>
      <c r="CU9" s="174">
        <f>(AS9/100)*$BW9</f>
        <v>20.884799999999998</v>
      </c>
      <c r="CV9" s="174">
        <f>(AT9/100)*$BW9</f>
        <v>15686.4</v>
      </c>
      <c r="CW9" s="174">
        <f>(AU9/100)*$BW9</f>
        <v>0</v>
      </c>
      <c r="CX9" s="174">
        <f>(AV9/100)*$BW9</f>
        <v>15686.4</v>
      </c>
      <c r="CY9" s="174">
        <f>(AW9/100)*$BW9</f>
        <v>15686.4</v>
      </c>
      <c r="CZ9" s="174">
        <f>(AX9/100)*$BW9</f>
        <v>3219.3599999999997</v>
      </c>
      <c r="DA9" s="174">
        <f>(AY9/100)*$BW9</f>
        <v>0</v>
      </c>
      <c r="DB9" s="174">
        <f>(AZ9/100)*$BW9</f>
        <v>0</v>
      </c>
      <c r="DC9" s="174">
        <f>(BA9/100)*$BW9</f>
        <v>0</v>
      </c>
      <c r="DD9" s="174">
        <f>(BB9/100)*$BW9</f>
        <v>0</v>
      </c>
      <c r="DE9" s="174">
        <f>(BC9/100)*$BW9</f>
        <v>0</v>
      </c>
      <c r="DF9" s="174">
        <f>(BD9/100)*$BW9</f>
        <v>0</v>
      </c>
      <c r="DG9" s="174">
        <f>(BE9/100)*$BW9</f>
        <v>0</v>
      </c>
      <c r="DH9" s="174">
        <f>(BF9/100)*$BW9</f>
        <v>0</v>
      </c>
      <c r="DI9" s="174">
        <f>(BG9/100)*$BW9</f>
        <v>0</v>
      </c>
      <c r="DJ9" s="174">
        <f>(BH9/100)*$BW9</f>
        <v>85.727999999999994</v>
      </c>
      <c r="DK9" s="174">
        <f>(BI9/100)*$BW9</f>
        <v>0</v>
      </c>
      <c r="DL9" s="174">
        <f>(BJ9/100)*$BW9</f>
        <v>0</v>
      </c>
      <c r="DM9" s="174">
        <f>(BK9/100)*$BW9</f>
        <v>319.20000000000005</v>
      </c>
      <c r="DN9" s="174">
        <f>(BL9/100)*$BW9</f>
        <v>12.403200000000002</v>
      </c>
      <c r="DO9" s="174">
        <f>(BM9/100)*$BW9</f>
        <v>12.1296</v>
      </c>
      <c r="DP9" s="174">
        <f>(BN9/100)*$BW9</f>
        <v>21.431999999999999</v>
      </c>
      <c r="DQ9" s="174">
        <f>(BO9/100)*$BW9</f>
        <v>0</v>
      </c>
      <c r="DR9" s="191" t="s">
        <v>654</v>
      </c>
      <c r="DS9" s="174">
        <f>BX9/$M9</f>
        <v>359.26408010012523</v>
      </c>
      <c r="DT9" s="174">
        <f>BY9/$M9</f>
        <v>816.12015018773457</v>
      </c>
      <c r="DU9" s="174">
        <f>BZ9/$M9</f>
        <v>51.421276595744679</v>
      </c>
      <c r="DV9" s="174">
        <f>CA9/$M9</f>
        <v>3.7096370463078854</v>
      </c>
      <c r="DW9" s="174">
        <f>CB9/$M9</f>
        <v>6.6773466833541919</v>
      </c>
      <c r="DX9" s="174">
        <f>CC9/$M9</f>
        <v>149.64105131414269</v>
      </c>
      <c r="DY9" s="174">
        <f>CD9/$M9</f>
        <v>51.364205256570706</v>
      </c>
      <c r="DZ9" s="174">
        <f>CE9/$M9</f>
        <v>1.9404255319148938</v>
      </c>
      <c r="EA9" s="174">
        <f>CF9/$M9</f>
        <v>262.52816020025028</v>
      </c>
      <c r="EB9" s="174">
        <f>CG9/$M9</f>
        <v>11.927909887359197</v>
      </c>
      <c r="EC9" s="174">
        <f>CH9/$M9</f>
        <v>285.35669586983727</v>
      </c>
      <c r="ED9" s="174">
        <f>CI9/$M9</f>
        <v>838.94868585732161</v>
      </c>
      <c r="EE9" s="174">
        <f>CJ9/$M9</f>
        <v>2488.3103879849814</v>
      </c>
      <c r="EF9" s="174">
        <f>CK9/$M9</f>
        <v>5.7071339173967459</v>
      </c>
      <c r="EG9" s="174">
        <f>CL9/$M9</f>
        <v>5.5929912390488106</v>
      </c>
      <c r="EH9" s="174">
        <f>CM9/$M9</f>
        <v>1.2498623279098873</v>
      </c>
      <c r="EI9" s="174">
        <f>CN9/$M9</f>
        <v>2.5853316645807261</v>
      </c>
      <c r="EJ9" s="174">
        <f>CO9/$M9</f>
        <v>35.384230287859822</v>
      </c>
      <c r="EK9" s="174">
        <f>CP9/$M9</f>
        <v>4.5657071339173969</v>
      </c>
      <c r="EL9" s="174">
        <f>CQ9/$M9</f>
        <v>1.1014768460575721</v>
      </c>
      <c r="EM9" s="174">
        <f>CR9/$M9</f>
        <v>0.35384230287859825</v>
      </c>
      <c r="EN9" s="174">
        <f>CS9/$M9</f>
        <v>1.8148685857321651</v>
      </c>
      <c r="EO9" s="174">
        <f>CT9/$M9</f>
        <v>1.1984981226533165</v>
      </c>
      <c r="EP9" s="174">
        <f>CU9/$M9</f>
        <v>1.3069336670838547</v>
      </c>
      <c r="EQ9" s="174">
        <f>CV9/$M9</f>
        <v>981.62703379224024</v>
      </c>
      <c r="ER9" s="174">
        <f>CW9/$M9</f>
        <v>0</v>
      </c>
      <c r="ES9" s="174">
        <f>CX9/$M9</f>
        <v>981.62703379224024</v>
      </c>
      <c r="ET9" s="174">
        <f>CY9/$M9</f>
        <v>981.62703379224024</v>
      </c>
      <c r="EU9" s="174">
        <f>CZ9/$M9</f>
        <v>201.46182728410511</v>
      </c>
      <c r="EV9" s="174">
        <f>DA9/$M9</f>
        <v>0</v>
      </c>
      <c r="EW9" s="174">
        <f>DB9/$M9</f>
        <v>0</v>
      </c>
      <c r="EX9" s="174">
        <f>DC9/$M9</f>
        <v>0</v>
      </c>
      <c r="EY9" s="174">
        <f>DD9/$M9</f>
        <v>0</v>
      </c>
      <c r="EZ9" s="174">
        <f>DE9/$M9</f>
        <v>0</v>
      </c>
      <c r="FA9" s="174">
        <f>DF9/$M9</f>
        <v>0</v>
      </c>
      <c r="FB9" s="174">
        <f>DG9/$M9</f>
        <v>0</v>
      </c>
      <c r="FC9" s="174">
        <f>DH9/$M9</f>
        <v>0</v>
      </c>
      <c r="FD9" s="174">
        <f>DI9/$M9</f>
        <v>0</v>
      </c>
      <c r="FE9" s="174">
        <f>DJ9/$M9</f>
        <v>5.3647058823529408</v>
      </c>
      <c r="FF9" s="174">
        <f>DK9/$M9</f>
        <v>0</v>
      </c>
      <c r="FG9" s="174">
        <f>DL9/$M9</f>
        <v>0</v>
      </c>
      <c r="FH9" s="174">
        <f>DM9/$M9</f>
        <v>19.974968710888614</v>
      </c>
      <c r="FI9" s="174">
        <f>DN9/$M9</f>
        <v>0.77617021276595755</v>
      </c>
      <c r="FJ9" s="174">
        <f>DO9/$M9</f>
        <v>0.7590488110137672</v>
      </c>
      <c r="FK9" s="174">
        <f>DP9/$M9</f>
        <v>1.3411764705882352</v>
      </c>
      <c r="FL9" s="174">
        <f>DQ9/$M9</f>
        <v>0</v>
      </c>
      <c r="FN9" s="181">
        <f>DT9/MAX(DT$2:DT$108)</f>
        <v>0.12488825317360985</v>
      </c>
      <c r="FO9" s="181">
        <f>DU9/MAX(DU$2:DU$108)</f>
        <v>0.27727544231838686</v>
      </c>
      <c r="FP9" s="181">
        <f>DY9/MAX(DY$2:DY$108)</f>
        <v>1</v>
      </c>
      <c r="FQ9" s="181">
        <f>EA9/MAX(EA$2:EA$108)</f>
        <v>0.13507314272496929</v>
      </c>
      <c r="FR9" s="181">
        <f>EB9/MAX(EB$2:EB$108)</f>
        <v>0.14319084200077684</v>
      </c>
      <c r="FS9" s="181">
        <f>EC9/MAX(EC$2:EC$108)</f>
        <v>0.72249402662418927</v>
      </c>
      <c r="FT9" s="181">
        <f>ED9/MAX(ED$2:ED$108)</f>
        <v>0.43269364483382</v>
      </c>
      <c r="FU9" s="181">
        <f>EE9/MAX(EE$2:EE$108)</f>
        <v>0.44878528066625345</v>
      </c>
      <c r="FV9" s="181">
        <f>EF9/MAX(EF$2:EF$108)</f>
        <v>4.858393667189472E-3</v>
      </c>
      <c r="FW9" s="181">
        <f>EG9/MAX(EG$2:EG$108)</f>
        <v>0.4390038345581011</v>
      </c>
      <c r="FX9" s="181">
        <f>EH9/MAX(EH$2:EH$108)</f>
        <v>0.26640632125287694</v>
      </c>
      <c r="FY9" s="181">
        <f>EI9/MAX(EI$2:EI$108)</f>
        <v>0.21115470584565016</v>
      </c>
      <c r="FZ9" s="181">
        <f>EJ9/MAX(EJ$2:EJ$108)</f>
        <v>5.814052226049523E-2</v>
      </c>
      <c r="GA9" s="181">
        <f>EK9/MAX(EK$2:EK$108)</f>
        <v>1.1810498049310787E-2</v>
      </c>
      <c r="GB9" s="181">
        <f>EL9/MAX(EL$2:EL$108)</f>
        <v>7.8158207313281727E-2</v>
      </c>
      <c r="GC9" s="181">
        <f>EM9/MAX(EM$2:EM$108)</f>
        <v>3.9898050701028115E-2</v>
      </c>
      <c r="GD9" s="181">
        <f>EN9/MAX(EN$2:EN$108)</f>
        <v>1.7122521037475708E-2</v>
      </c>
      <c r="GE9" s="181">
        <f>EO9/MAX(EO$2:EO$108)</f>
        <v>0.15241654808236321</v>
      </c>
      <c r="GF9" s="181">
        <f>EP9/MAX(EP$2:EP$108)</f>
        <v>0.4054907863124726</v>
      </c>
      <c r="GG9" s="181">
        <f>EQ9/MAX(EQ$2:EQ$108)</f>
        <v>0.29878878652961005</v>
      </c>
      <c r="GH9" s="181">
        <f>ER9/MAX(ER$2:ER$108)</f>
        <v>0</v>
      </c>
      <c r="GI9" s="181">
        <f>ES9/MAX(ES$2:ES$108)</f>
        <v>0.8108823505105347</v>
      </c>
      <c r="GJ9" s="181">
        <f>ET9/MAX(ET$2:ET$108)</f>
        <v>0.18789810286913625</v>
      </c>
      <c r="GK9" s="181">
        <f>EU9/MAX(EU$2:EU$108)</f>
        <v>0.15247820418853744</v>
      </c>
      <c r="GL9" s="181">
        <f>EV9/MAX(EV$2:EV$108)</f>
        <v>0</v>
      </c>
      <c r="GM9" s="181">
        <f>EW9/MAX(EW$2:EW$108)</f>
        <v>0</v>
      </c>
      <c r="GN9" s="181">
        <f>EX9/MAX(EX$2:EX$108)</f>
        <v>0</v>
      </c>
      <c r="GO9" s="181">
        <f>EY9/MAX(EY$2:EY$108)</f>
        <v>0</v>
      </c>
      <c r="GP9" s="181">
        <f>EZ9/MAX(EZ$2:EZ$108)</f>
        <v>0</v>
      </c>
      <c r="GQ9" s="181">
        <f>FA9/MAX(FA$2:FA$108)</f>
        <v>0</v>
      </c>
      <c r="GR9" s="181">
        <f>FB9/MAX(FB$2:FB$108)</f>
        <v>0</v>
      </c>
      <c r="GS9" s="181">
        <f>FC9/MAX(FC$2:FC$108)</f>
        <v>0</v>
      </c>
      <c r="GT9" s="181">
        <f>FD9/MAX(FD$2:FD$108)</f>
        <v>0</v>
      </c>
      <c r="GU9" s="181">
        <f>FE9/MAX(FE$2:FE$108)</f>
        <v>8.2373751387347399E-2</v>
      </c>
      <c r="GV9" s="181">
        <f>FF9/MAX(FF$2:FF$108)</f>
        <v>0</v>
      </c>
      <c r="GW9" s="181">
        <f>FG9/MAX(FG$2:FG$108)</f>
        <v>0</v>
      </c>
      <c r="GX9" s="181">
        <f>FH9/MAX(FH$2:FH$108)</f>
        <v>9.0553281377353696E-3</v>
      </c>
      <c r="GY9" s="170">
        <f>MAX(FN9:GX9)</f>
        <v>1</v>
      </c>
      <c r="GZ9" s="170">
        <f>SUM(FN9:GX9)</f>
        <v>6.5103375450451528</v>
      </c>
      <c r="HA9" s="183">
        <f>GZ9/MAX(GZ$2:GZ$108)</f>
        <v>0.36488311988668565</v>
      </c>
      <c r="HB9" s="168">
        <v>9</v>
      </c>
    </row>
    <row r="10" spans="1:210" s="168" customFormat="1" x14ac:dyDescent="0.3">
      <c r="A10" s="168" t="s">
        <v>45</v>
      </c>
      <c r="B10" s="168">
        <v>3.52</v>
      </c>
      <c r="C10" s="168" t="s">
        <v>49</v>
      </c>
      <c r="D10" s="168">
        <v>8</v>
      </c>
      <c r="E10" s="168" t="s">
        <v>50</v>
      </c>
      <c r="G10" s="168" t="s">
        <v>50</v>
      </c>
      <c r="H10" s="168">
        <f>D10*456</f>
        <v>3648</v>
      </c>
      <c r="K10" s="169">
        <f>AVERAGE(H10:J10)</f>
        <v>3648</v>
      </c>
      <c r="L10" s="169"/>
      <c r="M10" s="170">
        <f>B10</f>
        <v>3.52</v>
      </c>
      <c r="N10" s="169"/>
      <c r="O10" s="169"/>
      <c r="P10" s="169">
        <f>K10/B10</f>
        <v>1036.3636363636363</v>
      </c>
      <c r="Q10" s="171">
        <f>1/B10</f>
        <v>0.28409090909090912</v>
      </c>
      <c r="R10" s="168">
        <f>1/K10</f>
        <v>2.7412280701754384E-4</v>
      </c>
      <c r="T10" s="172" t="s">
        <v>377</v>
      </c>
      <c r="U10" s="172" t="s">
        <v>378</v>
      </c>
      <c r="V10" s="173">
        <v>74.89</v>
      </c>
      <c r="W10" s="173">
        <v>93</v>
      </c>
      <c r="X10" s="173">
        <v>2.5</v>
      </c>
      <c r="Y10" s="173">
        <v>0.13</v>
      </c>
      <c r="Z10" s="173">
        <v>1.33</v>
      </c>
      <c r="AA10" s="173">
        <v>21.15</v>
      </c>
      <c r="AB10" s="173">
        <v>2.2000000000000002</v>
      </c>
      <c r="AC10" s="173">
        <v>1.18</v>
      </c>
      <c r="AD10" s="173">
        <v>15</v>
      </c>
      <c r="AE10" s="173">
        <v>1.08</v>
      </c>
      <c r="AF10" s="173">
        <v>28</v>
      </c>
      <c r="AG10" s="173">
        <v>70</v>
      </c>
      <c r="AH10" s="173">
        <v>535</v>
      </c>
      <c r="AI10" s="173">
        <v>10</v>
      </c>
      <c r="AJ10" s="173">
        <v>0.36</v>
      </c>
      <c r="AK10" s="173">
        <v>0.11799999999999999</v>
      </c>
      <c r="AL10" s="173">
        <v>0.219</v>
      </c>
      <c r="AM10" s="173">
        <v>0.4</v>
      </c>
      <c r="AN10" s="173">
        <v>9.6</v>
      </c>
      <c r="AO10" s="173">
        <v>6.4000000000000001E-2</v>
      </c>
      <c r="AP10" s="173">
        <v>4.8000000000000001E-2</v>
      </c>
      <c r="AQ10" s="173">
        <v>1.41</v>
      </c>
      <c r="AR10" s="173">
        <v>0.376</v>
      </c>
      <c r="AS10" s="173">
        <v>0.311</v>
      </c>
      <c r="AT10" s="173">
        <v>28</v>
      </c>
      <c r="AU10" s="173">
        <v>0</v>
      </c>
      <c r="AV10" s="173">
        <v>28</v>
      </c>
      <c r="AW10" s="173">
        <v>28</v>
      </c>
      <c r="AX10" s="173">
        <v>14.8</v>
      </c>
      <c r="AY10" s="173">
        <v>0</v>
      </c>
      <c r="AZ10" s="173">
        <v>10</v>
      </c>
      <c r="BA10" s="173">
        <v>1</v>
      </c>
      <c r="BB10" s="173">
        <v>0</v>
      </c>
      <c r="BC10" s="173">
        <v>0</v>
      </c>
      <c r="BD10" s="173">
        <v>6</v>
      </c>
      <c r="BE10" s="173">
        <v>0</v>
      </c>
      <c r="BF10" s="173">
        <v>0</v>
      </c>
      <c r="BG10" s="173">
        <v>30</v>
      </c>
      <c r="BH10" s="173">
        <v>0.04</v>
      </c>
      <c r="BI10" s="173">
        <v>0</v>
      </c>
      <c r="BJ10" s="173">
        <v>0</v>
      </c>
      <c r="BK10" s="173">
        <v>2</v>
      </c>
      <c r="BL10" s="173">
        <v>3.4000000000000002E-2</v>
      </c>
      <c r="BM10" s="173">
        <v>3.0000000000000001E-3</v>
      </c>
      <c r="BN10" s="173">
        <v>5.7000000000000002E-2</v>
      </c>
      <c r="BO10" s="173">
        <v>0</v>
      </c>
      <c r="BP10" s="173">
        <v>148</v>
      </c>
      <c r="BQ10" s="172" t="s">
        <v>314</v>
      </c>
      <c r="BR10" s="173">
        <v>299</v>
      </c>
      <c r="BS10" s="172" t="s">
        <v>379</v>
      </c>
      <c r="BT10" s="173">
        <v>0</v>
      </c>
      <c r="BU10" s="168">
        <f>AVERAGE(BP10,BR10)</f>
        <v>223.5</v>
      </c>
      <c r="BV10" s="168">
        <f>_xlfn.STDEV.P(BP10,BR10)</f>
        <v>75.5</v>
      </c>
      <c r="BW10" s="168">
        <f>(1-BT10/100)*K10</f>
        <v>3648</v>
      </c>
      <c r="BX10" s="174">
        <f>(V10/100)*$BW10</f>
        <v>2731.9872</v>
      </c>
      <c r="BY10" s="174">
        <f>(W10/100)*$BW10</f>
        <v>3392.6400000000003</v>
      </c>
      <c r="BZ10" s="174">
        <f>(X10/100)*$BW10</f>
        <v>91.2</v>
      </c>
      <c r="CA10" s="174">
        <f>(Y10/100)*$BW10</f>
        <v>4.7423999999999999</v>
      </c>
      <c r="CB10" s="174">
        <f>(Z10/100)*$BW10</f>
        <v>48.518400000000007</v>
      </c>
      <c r="CC10" s="174">
        <f>(AA10/100)*$BW10</f>
        <v>771.55200000000002</v>
      </c>
      <c r="CD10" s="174">
        <f>(AB10/100)*$BW10</f>
        <v>80.256000000000014</v>
      </c>
      <c r="CE10" s="174">
        <f>(AC10/100)*$BW10</f>
        <v>43.046399999999998</v>
      </c>
      <c r="CF10" s="174">
        <f>(AD10/100)*$BW10</f>
        <v>547.19999999999993</v>
      </c>
      <c r="CG10" s="174">
        <f>(AE10/100)*$BW10</f>
        <v>39.398400000000002</v>
      </c>
      <c r="CH10" s="174">
        <f>(AF10/100)*$BW10</f>
        <v>1021.44</v>
      </c>
      <c r="CI10" s="174">
        <f>(AG10/100)*$BW10</f>
        <v>2553.6</v>
      </c>
      <c r="CJ10" s="174">
        <f>(AH10/100)*$BW10</f>
        <v>19516.8</v>
      </c>
      <c r="CK10" s="174">
        <f>(AI10/100)*$BW10</f>
        <v>364.8</v>
      </c>
      <c r="CL10" s="174">
        <f>(AJ10/100)*$BW10</f>
        <v>13.1328</v>
      </c>
      <c r="CM10" s="174">
        <f>(AK10/100)*$BW10</f>
        <v>4.3046399999999991</v>
      </c>
      <c r="CN10" s="174">
        <f>(AL10/100)*$BW10</f>
        <v>7.9891200000000007</v>
      </c>
      <c r="CO10" s="174">
        <f>(AM10/100)*$BW10</f>
        <v>14.592000000000001</v>
      </c>
      <c r="CP10" s="174">
        <f>(AN10/100)*$BW10</f>
        <v>350.20800000000003</v>
      </c>
      <c r="CQ10" s="174">
        <f>(AO10/100)*$BW10</f>
        <v>2.3347200000000004</v>
      </c>
      <c r="CR10" s="174">
        <f>(AP10/100)*$BW10</f>
        <v>1.7510400000000002</v>
      </c>
      <c r="CS10" s="174">
        <f>(AQ10/100)*$BW10</f>
        <v>51.436799999999998</v>
      </c>
      <c r="CT10" s="174">
        <f>(AR10/100)*$BW10</f>
        <v>13.716479999999999</v>
      </c>
      <c r="CU10" s="174">
        <f>(AS10/100)*$BW10</f>
        <v>11.345279999999999</v>
      </c>
      <c r="CV10" s="174">
        <f>(AT10/100)*$BW10</f>
        <v>1021.44</v>
      </c>
      <c r="CW10" s="174">
        <f>(AU10/100)*$BW10</f>
        <v>0</v>
      </c>
      <c r="CX10" s="174">
        <f>(AV10/100)*$BW10</f>
        <v>1021.44</v>
      </c>
      <c r="CY10" s="174">
        <f>(AW10/100)*$BW10</f>
        <v>1021.44</v>
      </c>
      <c r="CZ10" s="174">
        <f>(AX10/100)*$BW10</f>
        <v>539.90400000000011</v>
      </c>
      <c r="DA10" s="174">
        <f>(AY10/100)*$BW10</f>
        <v>0</v>
      </c>
      <c r="DB10" s="174">
        <f>(AZ10/100)*$BW10</f>
        <v>364.8</v>
      </c>
      <c r="DC10" s="174">
        <f>(BA10/100)*$BW10</f>
        <v>36.480000000000004</v>
      </c>
      <c r="DD10" s="174">
        <f>(BB10/100)*$BW10</f>
        <v>0</v>
      </c>
      <c r="DE10" s="174">
        <f>(BC10/100)*$BW10</f>
        <v>0</v>
      </c>
      <c r="DF10" s="174">
        <f>(BD10/100)*$BW10</f>
        <v>218.88</v>
      </c>
      <c r="DG10" s="174">
        <f>(BE10/100)*$BW10</f>
        <v>0</v>
      </c>
      <c r="DH10" s="174">
        <f>(BF10/100)*$BW10</f>
        <v>0</v>
      </c>
      <c r="DI10" s="174">
        <f>(BG10/100)*$BW10</f>
        <v>1094.3999999999999</v>
      </c>
      <c r="DJ10" s="174">
        <f>(BH10/100)*$BW10</f>
        <v>1.4592000000000001</v>
      </c>
      <c r="DK10" s="174">
        <f>(BI10/100)*$BW10</f>
        <v>0</v>
      </c>
      <c r="DL10" s="174">
        <f>(BJ10/100)*$BW10</f>
        <v>0</v>
      </c>
      <c r="DM10" s="174">
        <f>(BK10/100)*$BW10</f>
        <v>72.960000000000008</v>
      </c>
      <c r="DN10" s="174">
        <f>(BL10/100)*$BW10</f>
        <v>1.2403200000000001</v>
      </c>
      <c r="DO10" s="174">
        <f>(BM10/100)*$BW10</f>
        <v>0.10944000000000001</v>
      </c>
      <c r="DP10" s="174">
        <f>(BN10/100)*$BW10</f>
        <v>2.0793599999999999</v>
      </c>
      <c r="DQ10" s="174">
        <f>(BO10/100)*$BW10</f>
        <v>0</v>
      </c>
      <c r="DR10" s="192"/>
      <c r="DS10" s="174">
        <f>BX10/$M10</f>
        <v>776.13272727272727</v>
      </c>
      <c r="DT10" s="174">
        <f>BY10/$M10</f>
        <v>963.81818181818187</v>
      </c>
      <c r="DU10" s="174">
        <f>BZ10/$M10</f>
        <v>25.90909090909091</v>
      </c>
      <c r="DV10" s="174">
        <f>CA10/$M10</f>
        <v>1.3472727272727272</v>
      </c>
      <c r="DW10" s="174">
        <f>CB10/$M10</f>
        <v>13.783636363636365</v>
      </c>
      <c r="DX10" s="174">
        <f>CC10/$M10</f>
        <v>219.19090909090909</v>
      </c>
      <c r="DY10" s="174">
        <f>CD10/$M10</f>
        <v>22.800000000000004</v>
      </c>
      <c r="DZ10" s="174">
        <f>CE10/$M10</f>
        <v>12.229090909090909</v>
      </c>
      <c r="EA10" s="174">
        <f>CF10/$M10</f>
        <v>155.45454545454544</v>
      </c>
      <c r="EB10" s="174">
        <f>CG10/$M10</f>
        <v>11.192727272727273</v>
      </c>
      <c r="EC10" s="174">
        <f>CH10/$M10</f>
        <v>290.18181818181819</v>
      </c>
      <c r="ED10" s="174">
        <f>CI10/$M10</f>
        <v>725.45454545454538</v>
      </c>
      <c r="EE10" s="174">
        <f>CJ10/$M10</f>
        <v>5544.545454545454</v>
      </c>
      <c r="EF10" s="174">
        <f>CK10/$M10</f>
        <v>103.63636363636364</v>
      </c>
      <c r="EG10" s="174">
        <f>CL10/$M10</f>
        <v>3.730909090909091</v>
      </c>
      <c r="EH10" s="174">
        <f>CM10/$M10</f>
        <v>1.2229090909090907</v>
      </c>
      <c r="EI10" s="174">
        <f>CN10/$M10</f>
        <v>2.2696363636363639</v>
      </c>
      <c r="EJ10" s="174">
        <f>CO10/$M10</f>
        <v>4.1454545454545455</v>
      </c>
      <c r="EK10" s="174">
        <f>CP10/$M10</f>
        <v>99.490909090909099</v>
      </c>
      <c r="EL10" s="174">
        <f>CQ10/$M10</f>
        <v>0.66327272727272735</v>
      </c>
      <c r="EM10" s="174">
        <f>CR10/$M10</f>
        <v>0.49745454545454548</v>
      </c>
      <c r="EN10" s="174">
        <f>CS10/$M10</f>
        <v>14.612727272727271</v>
      </c>
      <c r="EO10" s="174">
        <f>CT10/$M10</f>
        <v>3.8967272727272726</v>
      </c>
      <c r="EP10" s="174">
        <f>CU10/$M10</f>
        <v>3.2230909090909088</v>
      </c>
      <c r="EQ10" s="174">
        <f>CV10/$M10</f>
        <v>290.18181818181819</v>
      </c>
      <c r="ER10" s="174">
        <f>CW10/$M10</f>
        <v>0</v>
      </c>
      <c r="ES10" s="174">
        <f>CX10/$M10</f>
        <v>290.18181818181819</v>
      </c>
      <c r="ET10" s="174">
        <f>CY10/$M10</f>
        <v>290.18181818181819</v>
      </c>
      <c r="EU10" s="174">
        <f>CZ10/$M10</f>
        <v>153.3818181818182</v>
      </c>
      <c r="EV10" s="174">
        <f>DA10/$M10</f>
        <v>0</v>
      </c>
      <c r="EW10" s="174">
        <f>DB10/$M10</f>
        <v>103.63636363636364</v>
      </c>
      <c r="EX10" s="174">
        <f>DC10/$M10</f>
        <v>10.363636363636365</v>
      </c>
      <c r="EY10" s="174">
        <f>DD10/$M10</f>
        <v>0</v>
      </c>
      <c r="EZ10" s="174">
        <f>DE10/$M10</f>
        <v>0</v>
      </c>
      <c r="FA10" s="174">
        <f>DF10/$M10</f>
        <v>62.18181818181818</v>
      </c>
      <c r="FB10" s="174">
        <f>DG10/$M10</f>
        <v>0</v>
      </c>
      <c r="FC10" s="174">
        <f>DH10/$M10</f>
        <v>0</v>
      </c>
      <c r="FD10" s="174">
        <f>DI10/$M10</f>
        <v>310.90909090909088</v>
      </c>
      <c r="FE10" s="174">
        <f>DJ10/$M10</f>
        <v>0.41454545454545455</v>
      </c>
      <c r="FF10" s="174">
        <f>DK10/$M10</f>
        <v>0</v>
      </c>
      <c r="FG10" s="174">
        <f>DL10/$M10</f>
        <v>0</v>
      </c>
      <c r="FH10" s="174">
        <f>DM10/$M10</f>
        <v>20.72727272727273</v>
      </c>
      <c r="FI10" s="174">
        <f>DN10/$M10</f>
        <v>0.35236363636363638</v>
      </c>
      <c r="FJ10" s="174">
        <f>DO10/$M10</f>
        <v>3.1090909090909093E-2</v>
      </c>
      <c r="FK10" s="174">
        <f>DP10/$M10</f>
        <v>0.59072727272727266</v>
      </c>
      <c r="FL10" s="174">
        <f>DQ10/$M10</f>
        <v>0</v>
      </c>
      <c r="FN10" s="181">
        <f>DT10/MAX(DT$2:DT$108)</f>
        <v>0.14749000999001</v>
      </c>
      <c r="FO10" s="181">
        <f>DU10/MAX(DU$2:DU$108)</f>
        <v>0.13970782363812376</v>
      </c>
      <c r="FP10" s="181">
        <f>DY10/MAX(DY$2:DY$108)</f>
        <v>0.44388888888888905</v>
      </c>
      <c r="FQ10" s="181">
        <f>EA10/MAX(EA$2:EA$108)</f>
        <v>7.99827873299781E-2</v>
      </c>
      <c r="FR10" s="181">
        <f>EB10/MAX(EB$2:EB$108)</f>
        <v>0.13436520376175551</v>
      </c>
      <c r="FS10" s="181">
        <f>EC10/MAX(EC$2:EC$108)</f>
        <v>0.73471074380165291</v>
      </c>
      <c r="FT10" s="181">
        <f>ED10/MAX(ED$2:ED$108)</f>
        <v>0.37415824915824913</v>
      </c>
      <c r="FU10" s="181">
        <f>EE10/MAX(EE$2:EE$108)</f>
        <v>1</v>
      </c>
      <c r="FV10" s="181">
        <f>EF10/MAX(EF$2:EF$108)</f>
        <v>8.8224012274645186E-2</v>
      </c>
      <c r="FW10" s="181">
        <f>EG10/MAX(EG$2:EG$108)</f>
        <v>0.29284569334947169</v>
      </c>
      <c r="FX10" s="181">
        <f>EH10/MAX(EH$2:EH$108)</f>
        <v>0.26066127833503261</v>
      </c>
      <c r="FY10" s="181">
        <f>EI10/MAX(EI$2:EI$108)</f>
        <v>0.18537056784857373</v>
      </c>
      <c r="FZ10" s="181">
        <f>EJ10/MAX(EJ$2:EJ$108)</f>
        <v>6.811477607937785E-3</v>
      </c>
      <c r="GA10" s="181">
        <f>EK10/MAX(EK$2:EK$108)</f>
        <v>0.25736148931089053</v>
      </c>
      <c r="GB10" s="181">
        <f>EL10/MAX(EL$2:EL$108)</f>
        <v>4.7064273306311522E-2</v>
      </c>
      <c r="GC10" s="181">
        <f>EM10/MAX(EM$2:EM$108)</f>
        <v>5.6091277143908734E-2</v>
      </c>
      <c r="GD10" s="181">
        <f>EN10/MAX(EN$2:EN$108)</f>
        <v>0.13786492978566151</v>
      </c>
      <c r="GE10" s="181">
        <f>EO10/MAX(EO$2:EO$108)</f>
        <v>0.49555832295558327</v>
      </c>
      <c r="GF10" s="181">
        <f>EP10/MAX(EP$2:EP$108)</f>
        <v>1</v>
      </c>
      <c r="GG10" s="181">
        <f>EQ10/MAX(EQ$2:EQ$108)</f>
        <v>8.8325881768504699E-2</v>
      </c>
      <c r="GH10" s="181">
        <f>ER10/MAX(ER$2:ER$108)</f>
        <v>0</v>
      </c>
      <c r="GI10" s="181">
        <f>ES10/MAX(ES$2:ES$108)</f>
        <v>0.23970745171276009</v>
      </c>
      <c r="GJ10" s="181">
        <f>ET10/MAX(ET$2:ET$108)</f>
        <v>5.5545142143080289E-2</v>
      </c>
      <c r="GK10" s="181">
        <f>EU10/MAX(EU$2:EU$108)</f>
        <v>0.11608841489636192</v>
      </c>
      <c r="GL10" s="181">
        <f>EV10/MAX(EV$2:EV$108)</f>
        <v>0</v>
      </c>
      <c r="GM10" s="181">
        <f>EW10/MAX(EW$2:EW$108)</f>
        <v>9.5382659946020756E-4</v>
      </c>
      <c r="GN10" s="181">
        <f>EX10/MAX(EX$2:EX$108)</f>
        <v>1.908338583303261E-3</v>
      </c>
      <c r="GO10" s="181">
        <f>EY10/MAX(EY$2:EY$108)</f>
        <v>0</v>
      </c>
      <c r="GP10" s="181">
        <f>EZ10/MAX(EZ$2:EZ$108)</f>
        <v>0</v>
      </c>
      <c r="GQ10" s="181">
        <f>FA10/MAX(FA$2:FA$108)</f>
        <v>1.1539862766867031E-3</v>
      </c>
      <c r="GR10" s="181">
        <f>FB10/MAX(FB$2:FB$108)</f>
        <v>0</v>
      </c>
      <c r="GS10" s="181">
        <f>FC10/MAX(FC$2:FC$108)</f>
        <v>0</v>
      </c>
      <c r="GT10" s="181">
        <f>FD10/MAX(FD$2:FD$108)</f>
        <v>9.7178491900866831E-3</v>
      </c>
      <c r="GU10" s="181">
        <f>FE10/MAX(FE$2:FE$108)</f>
        <v>6.3652444253859356E-3</v>
      </c>
      <c r="GV10" s="181">
        <f>FF10/MAX(FF$2:FF$108)</f>
        <v>0</v>
      </c>
      <c r="GW10" s="181">
        <f>FG10/MAX(FG$2:FG$108)</f>
        <v>0</v>
      </c>
      <c r="GX10" s="181">
        <f>FH10/MAX(FH$2:FH$108)</f>
        <v>9.3963729637020262E-3</v>
      </c>
      <c r="GY10" s="170">
        <f>MAX(FN10:GX10)</f>
        <v>1</v>
      </c>
      <c r="GZ10" s="170">
        <f>SUM(FN10:GX10)</f>
        <v>6.4113195370460065</v>
      </c>
      <c r="HA10" s="183">
        <f>GZ10/MAX(GZ$2:GZ$108)</f>
        <v>0.3593334844901015</v>
      </c>
      <c r="HB10" s="168">
        <v>7</v>
      </c>
    </row>
    <row r="11" spans="1:210" s="168" customFormat="1" x14ac:dyDescent="0.3">
      <c r="A11" s="168" t="s">
        <v>502</v>
      </c>
      <c r="B11" s="168">
        <v>0.92</v>
      </c>
      <c r="C11" s="168" t="s">
        <v>601</v>
      </c>
      <c r="D11" s="168">
        <v>1</v>
      </c>
      <c r="G11" s="168" t="s">
        <v>602</v>
      </c>
      <c r="H11" s="168">
        <f>D11*456</f>
        <v>456</v>
      </c>
      <c r="K11" s="169">
        <f>AVERAGE(H11:J11)</f>
        <v>456</v>
      </c>
      <c r="M11" s="171">
        <f>B11</f>
        <v>0.92</v>
      </c>
      <c r="Q11" s="171">
        <f>1/B11</f>
        <v>1.0869565217391304</v>
      </c>
      <c r="T11" s="172" t="s">
        <v>536</v>
      </c>
      <c r="U11" s="172" t="s">
        <v>537</v>
      </c>
      <c r="V11" s="173">
        <v>65.739999999999995</v>
      </c>
      <c r="W11" s="173">
        <v>132</v>
      </c>
      <c r="X11" s="173">
        <v>8.86</v>
      </c>
      <c r="Y11" s="173">
        <v>0.54</v>
      </c>
      <c r="Z11" s="173">
        <v>1.1499999999999999</v>
      </c>
      <c r="AA11" s="173">
        <v>23.71</v>
      </c>
      <c r="AB11" s="173">
        <v>8.6999999999999993</v>
      </c>
      <c r="AC11" s="173">
        <v>0.32</v>
      </c>
      <c r="AD11" s="173">
        <v>27</v>
      </c>
      <c r="AE11" s="173">
        <v>2.1</v>
      </c>
      <c r="AF11" s="173">
        <v>70</v>
      </c>
      <c r="AG11" s="173">
        <v>140</v>
      </c>
      <c r="AH11" s="173">
        <v>355</v>
      </c>
      <c r="AI11" s="173">
        <v>237</v>
      </c>
      <c r="AJ11" s="173">
        <v>1.1200000000000001</v>
      </c>
      <c r="AK11" s="173">
        <v>0.20899999999999999</v>
      </c>
      <c r="AL11" s="173">
        <v>0.44400000000000001</v>
      </c>
      <c r="AM11" s="173">
        <v>1.2</v>
      </c>
      <c r="AN11" s="173">
        <v>0</v>
      </c>
      <c r="AO11" s="173">
        <v>0.24399999999999999</v>
      </c>
      <c r="AP11" s="173">
        <v>5.8999999999999997E-2</v>
      </c>
      <c r="AQ11" s="173">
        <v>0.505</v>
      </c>
      <c r="AR11" s="173">
        <v>0.24199999999999999</v>
      </c>
      <c r="AS11" s="173">
        <v>6.9000000000000006E-2</v>
      </c>
      <c r="AT11" s="173">
        <v>149</v>
      </c>
      <c r="AU11" s="173">
        <v>0</v>
      </c>
      <c r="AV11" s="173">
        <v>149</v>
      </c>
      <c r="AW11" s="173">
        <v>149</v>
      </c>
      <c r="AX11" s="173">
        <v>32.6</v>
      </c>
      <c r="AY11" s="173">
        <v>0</v>
      </c>
      <c r="AZ11" s="173">
        <v>6</v>
      </c>
      <c r="BA11" s="173">
        <v>0</v>
      </c>
      <c r="BB11" s="173">
        <v>0</v>
      </c>
      <c r="BC11" s="173">
        <v>0</v>
      </c>
      <c r="BD11" s="173">
        <v>0</v>
      </c>
      <c r="BE11" s="173">
        <v>0</v>
      </c>
      <c r="BF11" s="173">
        <v>0</v>
      </c>
      <c r="BG11" s="173">
        <v>0</v>
      </c>
      <c r="BH11" s="173">
        <v>0.87</v>
      </c>
      <c r="BI11" s="173">
        <v>0</v>
      </c>
      <c r="BJ11" s="173">
        <v>0</v>
      </c>
      <c r="BK11" s="173">
        <v>3.3</v>
      </c>
      <c r="BL11" s="173">
        <v>0.13900000000000001</v>
      </c>
      <c r="BM11" s="173">
        <v>4.7E-2</v>
      </c>
      <c r="BN11" s="173">
        <v>0.23100000000000001</v>
      </c>
      <c r="BO11" s="173">
        <v>0</v>
      </c>
      <c r="BP11" s="173">
        <v>172</v>
      </c>
      <c r="BQ11" s="172" t="s">
        <v>386</v>
      </c>
      <c r="BR11" s="176"/>
      <c r="BS11" s="172" t="s">
        <v>393</v>
      </c>
      <c r="BT11" s="173">
        <v>0</v>
      </c>
      <c r="BU11" s="168">
        <f>AVERAGE(BP11,BR11)</f>
        <v>172</v>
      </c>
      <c r="BV11" s="168">
        <f>_xlfn.STDEV.P(BP11,BR11)</f>
        <v>0</v>
      </c>
      <c r="BW11" s="168">
        <f>(1-BT11/100)*K11</f>
        <v>456</v>
      </c>
      <c r="BX11" s="174">
        <f>(V11/100)*$BW11</f>
        <v>299.77440000000001</v>
      </c>
      <c r="BY11" s="174">
        <f>(W11/100)*$BW11</f>
        <v>601.92000000000007</v>
      </c>
      <c r="BZ11" s="174">
        <f>(X11/100)*$BW11</f>
        <v>40.401600000000002</v>
      </c>
      <c r="CA11" s="174">
        <f>(Y11/100)*$BW11</f>
        <v>2.4624000000000001</v>
      </c>
      <c r="CB11" s="174">
        <f>(Z11/100)*$BW11</f>
        <v>5.2439999999999998</v>
      </c>
      <c r="CC11" s="174">
        <f>(AA11/100)*$BW11</f>
        <v>108.1176</v>
      </c>
      <c r="CD11" s="174">
        <f>(AB11/100)*$BW11</f>
        <v>39.671999999999997</v>
      </c>
      <c r="CE11" s="174">
        <f>(AC11/100)*$BW11</f>
        <v>1.4592000000000001</v>
      </c>
      <c r="CF11" s="174">
        <f>(AD11/100)*$BW11</f>
        <v>123.12</v>
      </c>
      <c r="CG11" s="174">
        <f>(AE11/100)*$BW11</f>
        <v>9.5760000000000005</v>
      </c>
      <c r="CH11" s="174">
        <f>(AF11/100)*$BW11</f>
        <v>319.2</v>
      </c>
      <c r="CI11" s="174">
        <f>(AG11/100)*$BW11</f>
        <v>638.4</v>
      </c>
      <c r="CJ11" s="174">
        <f>(AH11/100)*$BW11</f>
        <v>1618.8</v>
      </c>
      <c r="CK11" s="174">
        <f>(AI11/100)*$BW11</f>
        <v>1080.72</v>
      </c>
      <c r="CL11" s="174">
        <f>(AJ11/100)*$BW11</f>
        <v>5.1072000000000006</v>
      </c>
      <c r="CM11" s="174">
        <f>(AK11/100)*$BW11</f>
        <v>0.95303999999999989</v>
      </c>
      <c r="CN11" s="174">
        <f>(AL11/100)*$BW11</f>
        <v>2.0246400000000002</v>
      </c>
      <c r="CO11" s="174">
        <f>(AM11/100)*$BW11</f>
        <v>5.4720000000000004</v>
      </c>
      <c r="CP11" s="174">
        <f>(AN11/100)*$BW11</f>
        <v>0</v>
      </c>
      <c r="CQ11" s="174">
        <f>(AO11/100)*$BW11</f>
        <v>1.1126399999999999</v>
      </c>
      <c r="CR11" s="174">
        <f>(AP11/100)*$BW11</f>
        <v>0.26903999999999995</v>
      </c>
      <c r="CS11" s="174">
        <f>(AQ11/100)*$BW11</f>
        <v>2.3028</v>
      </c>
      <c r="CT11" s="174">
        <f>(AR11/100)*$BW11</f>
        <v>1.1035199999999998</v>
      </c>
      <c r="CU11" s="174">
        <f>(AS11/100)*$BW11</f>
        <v>0.31464000000000003</v>
      </c>
      <c r="CV11" s="174">
        <f>(AT11/100)*$BW11</f>
        <v>679.43999999999994</v>
      </c>
      <c r="CW11" s="174">
        <f>(AU11/100)*$BW11</f>
        <v>0</v>
      </c>
      <c r="CX11" s="174">
        <f>(AV11/100)*$BW11</f>
        <v>679.43999999999994</v>
      </c>
      <c r="CY11" s="174">
        <f>(AW11/100)*$BW11</f>
        <v>679.43999999999994</v>
      </c>
      <c r="CZ11" s="174">
        <f>(AX11/100)*$BW11</f>
        <v>148.65600000000001</v>
      </c>
      <c r="DA11" s="174">
        <f>(AY11/100)*$BW11</f>
        <v>0</v>
      </c>
      <c r="DB11" s="174">
        <f>(AZ11/100)*$BW11</f>
        <v>27.36</v>
      </c>
      <c r="DC11" s="174">
        <f>(BA11/100)*$BW11</f>
        <v>0</v>
      </c>
      <c r="DD11" s="174">
        <f>(BB11/100)*$BW11</f>
        <v>0</v>
      </c>
      <c r="DE11" s="174">
        <f>(BC11/100)*$BW11</f>
        <v>0</v>
      </c>
      <c r="DF11" s="174">
        <f>(BD11/100)*$BW11</f>
        <v>0</v>
      </c>
      <c r="DG11" s="174">
        <f>(BE11/100)*$BW11</f>
        <v>0</v>
      </c>
      <c r="DH11" s="174">
        <f>(BF11/100)*$BW11</f>
        <v>0</v>
      </c>
      <c r="DI11" s="174">
        <f>(BG11/100)*$BW11</f>
        <v>0</v>
      </c>
      <c r="DJ11" s="174">
        <f>(BH11/100)*$BW11</f>
        <v>3.9671999999999996</v>
      </c>
      <c r="DK11" s="174">
        <f>(BI11/100)*$BW11</f>
        <v>0</v>
      </c>
      <c r="DL11" s="174">
        <f>(BJ11/100)*$BW11</f>
        <v>0</v>
      </c>
      <c r="DM11" s="174">
        <f>(BK11/100)*$BW11</f>
        <v>15.048</v>
      </c>
      <c r="DN11" s="174">
        <f>(BL11/100)*$BW11</f>
        <v>0.63384000000000007</v>
      </c>
      <c r="DO11" s="174">
        <f>(BM11/100)*$BW11</f>
        <v>0.21431999999999998</v>
      </c>
      <c r="DP11" s="174">
        <f>(BN11/100)*$BW11</f>
        <v>1.0533600000000001</v>
      </c>
      <c r="DQ11" s="174">
        <f>(BO11/100)*$BW11</f>
        <v>0</v>
      </c>
      <c r="DR11" s="191" t="s">
        <v>655</v>
      </c>
      <c r="DS11" s="174">
        <f>BX11/$M11</f>
        <v>325.8417391304348</v>
      </c>
      <c r="DT11" s="174">
        <f>BY11/$M11</f>
        <v>654.26086956521749</v>
      </c>
      <c r="DU11" s="174">
        <f>BZ11/$M11</f>
        <v>43.914782608695653</v>
      </c>
      <c r="DV11" s="174">
        <f>CA11/$M11</f>
        <v>2.6765217391304348</v>
      </c>
      <c r="DW11" s="174">
        <f>CB11/$M11</f>
        <v>5.6999999999999993</v>
      </c>
      <c r="DX11" s="174">
        <f>CC11/$M11</f>
        <v>117.5191304347826</v>
      </c>
      <c r="DY11" s="174">
        <f>CD11/$M11</f>
        <v>43.121739130434776</v>
      </c>
      <c r="DZ11" s="174">
        <f>CE11/$M11</f>
        <v>1.586086956521739</v>
      </c>
      <c r="EA11" s="174">
        <f>CF11/$M11</f>
        <v>133.82608695652175</v>
      </c>
      <c r="EB11" s="174">
        <f>CG11/$M11</f>
        <v>10.408695652173913</v>
      </c>
      <c r="EC11" s="174">
        <f>CH11/$M11</f>
        <v>346.95652173913038</v>
      </c>
      <c r="ED11" s="174">
        <f>CI11/$M11</f>
        <v>693.91304347826076</v>
      </c>
      <c r="EE11" s="174">
        <f>CJ11/$M11</f>
        <v>1759.5652173913043</v>
      </c>
      <c r="EF11" s="174">
        <f>CK11/$M11</f>
        <v>1174.695652173913</v>
      </c>
      <c r="EG11" s="174">
        <f>CL11/$M11</f>
        <v>5.5513043478260871</v>
      </c>
      <c r="EH11" s="174">
        <f>CM11/$M11</f>
        <v>1.0359130434782606</v>
      </c>
      <c r="EI11" s="174">
        <f>CN11/$M11</f>
        <v>2.2006956521739132</v>
      </c>
      <c r="EJ11" s="174">
        <f>CO11/$M11</f>
        <v>5.947826086956522</v>
      </c>
      <c r="EK11" s="174">
        <f>CP11/$M11</f>
        <v>0</v>
      </c>
      <c r="EL11" s="174">
        <f>CQ11/$M11</f>
        <v>1.2093913043478259</v>
      </c>
      <c r="EM11" s="174">
        <f>CR11/$M11</f>
        <v>0.2924347826086956</v>
      </c>
      <c r="EN11" s="174">
        <f>CS11/$M11</f>
        <v>2.5030434782608695</v>
      </c>
      <c r="EO11" s="174">
        <f>CT11/$M11</f>
        <v>1.1994782608695649</v>
      </c>
      <c r="EP11" s="174">
        <f>CU11/$M11</f>
        <v>0.34200000000000003</v>
      </c>
      <c r="EQ11" s="174">
        <f>CV11/$M11</f>
        <v>738.52173913043464</v>
      </c>
      <c r="ER11" s="174">
        <f>CW11/$M11</f>
        <v>0</v>
      </c>
      <c r="ES11" s="174">
        <f>CX11/$M11</f>
        <v>738.52173913043464</v>
      </c>
      <c r="ET11" s="174">
        <f>CY11/$M11</f>
        <v>738.52173913043464</v>
      </c>
      <c r="EU11" s="174">
        <f>CZ11/$M11</f>
        <v>161.58260869565217</v>
      </c>
      <c r="EV11" s="174">
        <f>DA11/$M11</f>
        <v>0</v>
      </c>
      <c r="EW11" s="174">
        <f>DB11/$M11</f>
        <v>29.739130434782606</v>
      </c>
      <c r="EX11" s="174">
        <f>DC11/$M11</f>
        <v>0</v>
      </c>
      <c r="EY11" s="174">
        <f>DD11/$M11</f>
        <v>0</v>
      </c>
      <c r="EZ11" s="174">
        <f>DE11/$M11</f>
        <v>0</v>
      </c>
      <c r="FA11" s="174">
        <f>DF11/$M11</f>
        <v>0</v>
      </c>
      <c r="FB11" s="174">
        <f>DG11/$M11</f>
        <v>0</v>
      </c>
      <c r="FC11" s="174">
        <f>DH11/$M11</f>
        <v>0</v>
      </c>
      <c r="FD11" s="174">
        <f>DI11/$M11</f>
        <v>0</v>
      </c>
      <c r="FE11" s="174">
        <f>DJ11/$M11</f>
        <v>4.3121739130434777</v>
      </c>
      <c r="FF11" s="174">
        <f>DK11/$M11</f>
        <v>0</v>
      </c>
      <c r="FG11" s="174">
        <f>DL11/$M11</f>
        <v>0</v>
      </c>
      <c r="FH11" s="174">
        <f>DM11/$M11</f>
        <v>16.356521739130436</v>
      </c>
      <c r="FI11" s="174">
        <f>DN11/$M11</f>
        <v>0.68895652173913047</v>
      </c>
      <c r="FJ11" s="174">
        <f>DO11/$M11</f>
        <v>0.2329565217391304</v>
      </c>
      <c r="FK11" s="174">
        <f>DP11/$M11</f>
        <v>1.1449565217391304</v>
      </c>
      <c r="FL11" s="174">
        <f>DQ11/$M11</f>
        <v>0</v>
      </c>
      <c r="FN11" s="181">
        <f>DT11/MAX(DT$2:DT$108)</f>
        <v>0.1001194457716197</v>
      </c>
      <c r="FO11" s="181">
        <f>DU11/MAX(DU$2:DU$108)</f>
        <v>0.23679868681341809</v>
      </c>
      <c r="FP11" s="181">
        <f>DY11/MAX(DY$2:DY$108)</f>
        <v>0.83952898550724631</v>
      </c>
      <c r="FQ11" s="181">
        <f>EA11/MAX(EA$2:EA$108)</f>
        <v>6.8854747353633339E-2</v>
      </c>
      <c r="FR11" s="181">
        <f>EB11/MAX(EB$2:EB$108)</f>
        <v>0.12495314842578711</v>
      </c>
      <c r="FS11" s="181">
        <f>EC11/MAX(EC$2:EC$108)</f>
        <v>0.87845849802371523</v>
      </c>
      <c r="FT11" s="181">
        <f>ED11/MAX(ED$2:ED$108)</f>
        <v>0.35789049919484694</v>
      </c>
      <c r="FU11" s="181">
        <f>EE11/MAX(EE$2:EE$108)</f>
        <v>0.31735067045916293</v>
      </c>
      <c r="FV11" s="181">
        <f>EF11/MAX(EF$2:EF$108)</f>
        <v>1</v>
      </c>
      <c r="FW11" s="181">
        <f>EG11/MAX(EG$2:EG$108)</f>
        <v>0.43573175628810284</v>
      </c>
      <c r="FX11" s="181">
        <f>EH11/MAX(EH$2:EH$108)</f>
        <v>0.22080334520716285</v>
      </c>
      <c r="FY11" s="181">
        <f>EI11/MAX(EI$2:EI$108)</f>
        <v>0.17973989544817034</v>
      </c>
      <c r="FZ11" s="181">
        <f>EJ11/MAX(EJ$2:EJ$108)</f>
        <v>9.772989611388996E-3</v>
      </c>
      <c r="GA11" s="181">
        <f>EK11/MAX(EK$2:EK$108)</f>
        <v>0</v>
      </c>
      <c r="GB11" s="181">
        <f>EL11/MAX(EL$2:EL$108)</f>
        <v>8.5815563555801694E-2</v>
      </c>
      <c r="GC11" s="181">
        <f>EM11/MAX(EM$2:EM$108)</f>
        <v>3.2973948248547789E-2</v>
      </c>
      <c r="GD11" s="181">
        <f>EN11/MAX(EN$2:EN$108)</f>
        <v>2.3615161423353365E-2</v>
      </c>
      <c r="GE11" s="181">
        <f>EO11/MAX(EO$2:EO$108)</f>
        <v>0.15254119515584671</v>
      </c>
      <c r="GF11" s="181">
        <f>EP11/MAX(EP$2:EP$108)</f>
        <v>0.10610932475884247</v>
      </c>
      <c r="GG11" s="181">
        <f>EQ11/MAX(EQ$2:EQ$108)</f>
        <v>0.2247921121406509</v>
      </c>
      <c r="GH11" s="181">
        <f>ER11/MAX(ER$2:ER$108)</f>
        <v>0</v>
      </c>
      <c r="GI11" s="181">
        <f>ES11/MAX(ES$2:ES$108)</f>
        <v>0.61006290893977289</v>
      </c>
      <c r="GJ11" s="181">
        <f>ET11/MAX(ET$2:ET$108)</f>
        <v>0.14136411175855368</v>
      </c>
      <c r="GK11" s="181">
        <f>EU11/MAX(EU$2:EU$108)</f>
        <v>0.12229525729093824</v>
      </c>
      <c r="GL11" s="181">
        <f>EV11/MAX(EV$2:EV$108)</f>
        <v>0</v>
      </c>
      <c r="GM11" s="181">
        <f>EW11/MAX(EW$2:EW$108)</f>
        <v>2.7370676332336385E-4</v>
      </c>
      <c r="GN11" s="181">
        <f>EX11/MAX(EX$2:EX$108)</f>
        <v>0</v>
      </c>
      <c r="GO11" s="181">
        <f>EY11/MAX(EY$2:EY$108)</f>
        <v>0</v>
      </c>
      <c r="GP11" s="181">
        <f>EZ11/MAX(EZ$2:EZ$108)</f>
        <v>0</v>
      </c>
      <c r="GQ11" s="181">
        <f>FA11/MAX(FA$2:FA$108)</f>
        <v>0</v>
      </c>
      <c r="GR11" s="181">
        <f>FB11/MAX(FB$2:FB$108)</f>
        <v>0</v>
      </c>
      <c r="GS11" s="181">
        <f>FC11/MAX(FC$2:FC$108)</f>
        <v>0</v>
      </c>
      <c r="GT11" s="181">
        <f>FD11/MAX(FD$2:FD$108)</f>
        <v>0</v>
      </c>
      <c r="GU11" s="181">
        <f>FE11/MAX(FE$2:FE$108)</f>
        <v>6.6212379511895E-2</v>
      </c>
      <c r="GV11" s="181">
        <f>FF11/MAX(FF$2:FF$108)</f>
        <v>0</v>
      </c>
      <c r="GW11" s="181">
        <f>FG11/MAX(FG$2:FG$108)</f>
        <v>0</v>
      </c>
      <c r="GX11" s="181">
        <f>FH11/MAX(FH$2:FH$108)</f>
        <v>7.4149638822257283E-3</v>
      </c>
      <c r="GY11" s="170">
        <f>MAX(FN11:GX11)</f>
        <v>1</v>
      </c>
      <c r="GZ11" s="170">
        <f>SUM(FN11:GX11)</f>
        <v>6.3434733015340043</v>
      </c>
      <c r="HA11" s="183">
        <f>GZ11/MAX(GZ$2:GZ$108)</f>
        <v>0.35553092495844907</v>
      </c>
      <c r="HB11" s="168">
        <v>11</v>
      </c>
    </row>
    <row r="12" spans="1:210" s="168" customFormat="1" x14ac:dyDescent="0.3">
      <c r="A12" s="168" t="s">
        <v>510</v>
      </c>
      <c r="B12" s="168">
        <v>4.4800000000000004</v>
      </c>
      <c r="C12" s="168" t="s">
        <v>601</v>
      </c>
      <c r="D12" s="168">
        <v>2</v>
      </c>
      <c r="G12" s="168" t="s">
        <v>602</v>
      </c>
      <c r="H12" s="168">
        <f>D12*456</f>
        <v>912</v>
      </c>
      <c r="K12" s="169">
        <f>AVERAGE(H12:J12)</f>
        <v>912</v>
      </c>
      <c r="M12" s="171">
        <f>B12</f>
        <v>4.4800000000000004</v>
      </c>
      <c r="Q12" s="171">
        <f>1/B12</f>
        <v>0.2232142857142857</v>
      </c>
      <c r="T12" s="172" t="s">
        <v>562</v>
      </c>
      <c r="U12" s="172" t="s">
        <v>563</v>
      </c>
      <c r="V12" s="173">
        <v>6.5</v>
      </c>
      <c r="W12" s="173">
        <v>567</v>
      </c>
      <c r="X12" s="173">
        <v>25.8</v>
      </c>
      <c r="Y12" s="173">
        <v>49.24</v>
      </c>
      <c r="Z12" s="173">
        <v>2.33</v>
      </c>
      <c r="AA12" s="173">
        <v>16.13</v>
      </c>
      <c r="AB12" s="173">
        <v>8.5</v>
      </c>
      <c r="AC12" s="173">
        <v>4.72</v>
      </c>
      <c r="AD12" s="173">
        <v>92</v>
      </c>
      <c r="AE12" s="173">
        <v>4.58</v>
      </c>
      <c r="AF12" s="173">
        <v>168</v>
      </c>
      <c r="AG12" s="173">
        <v>376</v>
      </c>
      <c r="AH12" s="173">
        <v>705</v>
      </c>
      <c r="AI12" s="173">
        <v>18</v>
      </c>
      <c r="AJ12" s="173">
        <v>3.27</v>
      </c>
      <c r="AK12" s="173">
        <v>1.1439999999999999</v>
      </c>
      <c r="AL12" s="173">
        <v>1.9339999999999999</v>
      </c>
      <c r="AM12" s="173">
        <v>7.2</v>
      </c>
      <c r="AN12" s="173">
        <v>0</v>
      </c>
      <c r="AO12" s="173">
        <v>0.64</v>
      </c>
      <c r="AP12" s="173">
        <v>0.13500000000000001</v>
      </c>
      <c r="AQ12" s="173">
        <v>12.066000000000001</v>
      </c>
      <c r="AR12" s="173">
        <v>1.7669999999999999</v>
      </c>
      <c r="AS12" s="173">
        <v>0.34799999999999998</v>
      </c>
      <c r="AT12" s="173">
        <v>240</v>
      </c>
      <c r="AU12" s="173">
        <v>0</v>
      </c>
      <c r="AV12" s="173">
        <v>240</v>
      </c>
      <c r="AW12" s="173">
        <v>240</v>
      </c>
      <c r="AX12" s="173">
        <v>52.5</v>
      </c>
      <c r="AY12" s="173">
        <v>0</v>
      </c>
      <c r="AZ12" s="173">
        <v>0</v>
      </c>
      <c r="BA12" s="173">
        <v>0</v>
      </c>
      <c r="BB12" s="173">
        <v>0</v>
      </c>
      <c r="BC12" s="173">
        <v>0</v>
      </c>
      <c r="BD12" s="173">
        <v>0</v>
      </c>
      <c r="BE12" s="173">
        <v>0</v>
      </c>
      <c r="BF12" s="173">
        <v>0</v>
      </c>
      <c r="BG12" s="173">
        <v>0</v>
      </c>
      <c r="BH12" s="173">
        <v>8.33</v>
      </c>
      <c r="BI12" s="173">
        <v>0</v>
      </c>
      <c r="BJ12" s="173">
        <v>0</v>
      </c>
      <c r="BK12" s="173">
        <v>0</v>
      </c>
      <c r="BL12" s="173">
        <v>6.2789999999999999</v>
      </c>
      <c r="BM12" s="173">
        <v>24.425999999999998</v>
      </c>
      <c r="BN12" s="173">
        <v>15.558</v>
      </c>
      <c r="BO12" s="173">
        <v>0</v>
      </c>
      <c r="BP12" s="173">
        <v>28.35</v>
      </c>
      <c r="BQ12" s="172" t="s">
        <v>548</v>
      </c>
      <c r="BR12" s="173">
        <v>146</v>
      </c>
      <c r="BS12" s="172" t="s">
        <v>386</v>
      </c>
      <c r="BT12" s="173">
        <v>0</v>
      </c>
      <c r="BU12" s="168">
        <f>AVERAGE(BP12,BR12)</f>
        <v>87.174999999999997</v>
      </c>
      <c r="BV12" s="168">
        <f>_xlfn.STDEV.P(BP12,BR12)</f>
        <v>58.825000000000003</v>
      </c>
      <c r="BW12" s="168">
        <f>(1-BT12/100)*K12</f>
        <v>912</v>
      </c>
      <c r="BX12" s="174">
        <f>(V12/100)*$BW12</f>
        <v>59.28</v>
      </c>
      <c r="BY12" s="174">
        <f>(W12/100)*$BW12</f>
        <v>5171.04</v>
      </c>
      <c r="BZ12" s="174">
        <f>(X12/100)*$BW12</f>
        <v>235.29599999999999</v>
      </c>
      <c r="CA12" s="174">
        <f>(Y12/100)*$BW12</f>
        <v>449.06880000000001</v>
      </c>
      <c r="CB12" s="174">
        <f>(Z12/100)*$BW12</f>
        <v>21.249600000000001</v>
      </c>
      <c r="CC12" s="174">
        <f>(AA12/100)*$BW12</f>
        <v>147.10560000000001</v>
      </c>
      <c r="CD12" s="174">
        <f>(AB12/100)*$BW12</f>
        <v>77.52000000000001</v>
      </c>
      <c r="CE12" s="174">
        <f>(AC12/100)*$BW12</f>
        <v>43.046399999999998</v>
      </c>
      <c r="CF12" s="174">
        <f>(AD12/100)*$BW12</f>
        <v>839.04000000000008</v>
      </c>
      <c r="CG12" s="174">
        <f>(AE12/100)*$BW12</f>
        <v>41.769599999999997</v>
      </c>
      <c r="CH12" s="174">
        <f>(AF12/100)*$BW12</f>
        <v>1532.1599999999999</v>
      </c>
      <c r="CI12" s="174">
        <f>(AG12/100)*$BW12</f>
        <v>3429.12</v>
      </c>
      <c r="CJ12" s="174">
        <f>(AH12/100)*$BW12</f>
        <v>6429.5999999999995</v>
      </c>
      <c r="CK12" s="174">
        <f>(AI12/100)*$BW12</f>
        <v>164.16</v>
      </c>
      <c r="CL12" s="174">
        <f>(AJ12/100)*$BW12</f>
        <v>29.822399999999998</v>
      </c>
      <c r="CM12" s="174">
        <f>(AK12/100)*$BW12</f>
        <v>10.433279999999998</v>
      </c>
      <c r="CN12" s="174">
        <f>(AL12/100)*$BW12</f>
        <v>17.638079999999999</v>
      </c>
      <c r="CO12" s="174">
        <f>(AM12/100)*$BW12</f>
        <v>65.664000000000001</v>
      </c>
      <c r="CP12" s="174">
        <f>(AN12/100)*$BW12</f>
        <v>0</v>
      </c>
      <c r="CQ12" s="174">
        <f>(AO12/100)*$BW12</f>
        <v>5.8368000000000002</v>
      </c>
      <c r="CR12" s="174">
        <f>(AP12/100)*$BW12</f>
        <v>1.2312000000000001</v>
      </c>
      <c r="CS12" s="174">
        <f>(AQ12/100)*$BW12</f>
        <v>110.04192</v>
      </c>
      <c r="CT12" s="174">
        <f>(AR12/100)*$BW12</f>
        <v>16.115039999999997</v>
      </c>
      <c r="CU12" s="174">
        <f>(AS12/100)*$BW12</f>
        <v>3.1737599999999997</v>
      </c>
      <c r="CV12" s="174">
        <f>(AT12/100)*$BW12</f>
        <v>2188.7999999999997</v>
      </c>
      <c r="CW12" s="174">
        <f>(AU12/100)*$BW12</f>
        <v>0</v>
      </c>
      <c r="CX12" s="174">
        <f>(AV12/100)*$BW12</f>
        <v>2188.7999999999997</v>
      </c>
      <c r="CY12" s="174">
        <f>(AW12/100)*$BW12</f>
        <v>2188.7999999999997</v>
      </c>
      <c r="CZ12" s="174">
        <f>(AX12/100)*$BW12</f>
        <v>478.8</v>
      </c>
      <c r="DA12" s="174">
        <f>(AY12/100)*$BW12</f>
        <v>0</v>
      </c>
      <c r="DB12" s="174">
        <f>(AZ12/100)*$BW12</f>
        <v>0</v>
      </c>
      <c r="DC12" s="174">
        <f>(BA12/100)*$BW12</f>
        <v>0</v>
      </c>
      <c r="DD12" s="174">
        <f>(BB12/100)*$BW12</f>
        <v>0</v>
      </c>
      <c r="DE12" s="174">
        <f>(BC12/100)*$BW12</f>
        <v>0</v>
      </c>
      <c r="DF12" s="174">
        <f>(BD12/100)*$BW12</f>
        <v>0</v>
      </c>
      <c r="DG12" s="174">
        <f>(BE12/100)*$BW12</f>
        <v>0</v>
      </c>
      <c r="DH12" s="174">
        <f>(BF12/100)*$BW12</f>
        <v>0</v>
      </c>
      <c r="DI12" s="174">
        <f>(BG12/100)*$BW12</f>
        <v>0</v>
      </c>
      <c r="DJ12" s="174">
        <f>(BH12/100)*$BW12</f>
        <v>75.9696</v>
      </c>
      <c r="DK12" s="174">
        <f>(BI12/100)*$BW12</f>
        <v>0</v>
      </c>
      <c r="DL12" s="174">
        <f>(BJ12/100)*$BW12</f>
        <v>0</v>
      </c>
      <c r="DM12" s="174">
        <f>(BK12/100)*$BW12</f>
        <v>0</v>
      </c>
      <c r="DN12" s="174">
        <f>(BL12/100)*$BW12</f>
        <v>57.264479999999999</v>
      </c>
      <c r="DO12" s="174">
        <f>(BM12/100)*$BW12</f>
        <v>222.76511999999997</v>
      </c>
      <c r="DP12" s="174">
        <f>(BN12/100)*$BW12</f>
        <v>141.88896</v>
      </c>
      <c r="DQ12" s="174">
        <f>(BO12/100)*$BW12</f>
        <v>0</v>
      </c>
      <c r="DR12" s="174"/>
      <c r="DS12" s="174">
        <f>BX12/$M12</f>
        <v>13.232142857142856</v>
      </c>
      <c r="DT12" s="174">
        <f>BY12/$M12</f>
        <v>1154.2499999999998</v>
      </c>
      <c r="DU12" s="174">
        <f>BZ12/$M12</f>
        <v>52.521428571428565</v>
      </c>
      <c r="DV12" s="174">
        <f>CA12/$M12</f>
        <v>100.23857142857142</v>
      </c>
      <c r="DW12" s="174">
        <f>CB12/$M12</f>
        <v>4.7432142857142852</v>
      </c>
      <c r="DX12" s="174">
        <f>CC12/$M12</f>
        <v>32.836071428571429</v>
      </c>
      <c r="DY12" s="174">
        <f>CD12/$M12</f>
        <v>17.303571428571431</v>
      </c>
      <c r="DZ12" s="174">
        <f>CE12/$M12</f>
        <v>9.6085714285714268</v>
      </c>
      <c r="EA12" s="174">
        <f>CF12/$M12</f>
        <v>187.28571428571428</v>
      </c>
      <c r="EB12" s="174">
        <f>CG12/$M12</f>
        <v>9.3235714285714266</v>
      </c>
      <c r="EC12" s="174">
        <f>CH12/$M12</f>
        <v>341.99999999999994</v>
      </c>
      <c r="ED12" s="174">
        <f>CI12/$M12</f>
        <v>765.42857142857133</v>
      </c>
      <c r="EE12" s="174">
        <f>CJ12/$M12</f>
        <v>1435.1785714285711</v>
      </c>
      <c r="EF12" s="174">
        <f>CK12/$M12</f>
        <v>36.642857142857139</v>
      </c>
      <c r="EG12" s="174">
        <f>CL12/$M12</f>
        <v>6.6567857142857134</v>
      </c>
      <c r="EH12" s="174">
        <f>CM12/$M12</f>
        <v>2.3288571428571423</v>
      </c>
      <c r="EI12" s="174">
        <f>CN12/$M12</f>
        <v>3.9370714285714281</v>
      </c>
      <c r="EJ12" s="174">
        <f>CO12/$M12</f>
        <v>14.657142857142857</v>
      </c>
      <c r="EK12" s="174">
        <f>CP12/$M12</f>
        <v>0</v>
      </c>
      <c r="EL12" s="174">
        <f>CQ12/$M12</f>
        <v>1.3028571428571427</v>
      </c>
      <c r="EM12" s="174">
        <f>CR12/$M12</f>
        <v>0.27482142857142855</v>
      </c>
      <c r="EN12" s="174">
        <f>CS12/$M12</f>
        <v>24.562928571428571</v>
      </c>
      <c r="EO12" s="174">
        <f>CT12/$M12</f>
        <v>3.5971071428571419</v>
      </c>
      <c r="EP12" s="174">
        <f>CU12/$M12</f>
        <v>0.7084285714285713</v>
      </c>
      <c r="EQ12" s="174">
        <f>CV12/$M12</f>
        <v>488.57142857142844</v>
      </c>
      <c r="ER12" s="174">
        <f>CW12/$M12</f>
        <v>0</v>
      </c>
      <c r="ES12" s="174">
        <f>CX12/$M12</f>
        <v>488.57142857142844</v>
      </c>
      <c r="ET12" s="174">
        <f>CY12/$M12</f>
        <v>488.57142857142844</v>
      </c>
      <c r="EU12" s="174">
        <f>CZ12/$M12</f>
        <v>106.87499999999999</v>
      </c>
      <c r="EV12" s="174">
        <f>DA12/$M12</f>
        <v>0</v>
      </c>
      <c r="EW12" s="174">
        <f>DB12/$M12</f>
        <v>0</v>
      </c>
      <c r="EX12" s="174">
        <f>DC12/$M12</f>
        <v>0</v>
      </c>
      <c r="EY12" s="174">
        <f>DD12/$M12</f>
        <v>0</v>
      </c>
      <c r="EZ12" s="174">
        <f>DE12/$M12</f>
        <v>0</v>
      </c>
      <c r="FA12" s="174">
        <f>DF12/$M12</f>
        <v>0</v>
      </c>
      <c r="FB12" s="174">
        <f>DG12/$M12</f>
        <v>0</v>
      </c>
      <c r="FC12" s="174">
        <f>DH12/$M12</f>
        <v>0</v>
      </c>
      <c r="FD12" s="174">
        <f>DI12/$M12</f>
        <v>0</v>
      </c>
      <c r="FE12" s="174">
        <f>DJ12/$M12</f>
        <v>16.9575</v>
      </c>
      <c r="FF12" s="174">
        <f>DK12/$M12</f>
        <v>0</v>
      </c>
      <c r="FG12" s="174">
        <f>DL12/$M12</f>
        <v>0</v>
      </c>
      <c r="FH12" s="174">
        <f>DM12/$M12</f>
        <v>0</v>
      </c>
      <c r="FI12" s="174">
        <f>DN12/$M12</f>
        <v>12.782249999999998</v>
      </c>
      <c r="FJ12" s="174">
        <f>DO12/$M12</f>
        <v>49.72435714285713</v>
      </c>
      <c r="FK12" s="174">
        <f>DP12/$M12</f>
        <v>31.671642857142853</v>
      </c>
      <c r="FL12" s="174">
        <f>DQ12/$M12</f>
        <v>0</v>
      </c>
      <c r="FN12" s="181">
        <f>DT12/MAX(DT$2:DT$108)</f>
        <v>0.17663118131868127</v>
      </c>
      <c r="FO12" s="181">
        <f>DU12/MAX(DU$2:DU$108)</f>
        <v>0.28320771677499651</v>
      </c>
      <c r="FP12" s="181">
        <f>DY12/MAX(DY$2:DY$108)</f>
        <v>0.33687996031746043</v>
      </c>
      <c r="FQ12" s="181">
        <f>EA12/MAX(EA$2:EA$108)</f>
        <v>9.6360215211830774E-2</v>
      </c>
      <c r="FR12" s="181">
        <f>EB12/MAX(EB$2:EB$108)</f>
        <v>0.11192657019704433</v>
      </c>
      <c r="FS12" s="181">
        <f>EC12/MAX(EC$2:EC$108)</f>
        <v>0.86590909090909074</v>
      </c>
      <c r="FT12" s="181">
        <f>ED12/MAX(ED$2:ED$108)</f>
        <v>0.39477513227513222</v>
      </c>
      <c r="FU12" s="181">
        <f>EE12/MAX(EE$2:EE$108)</f>
        <v>0.25884512683578098</v>
      </c>
      <c r="FV12" s="181">
        <f>EF12/MAX(EF$2:EF$108)</f>
        <v>3.1193490054249547E-2</v>
      </c>
      <c r="FW12" s="181">
        <f>EG12/MAX(EG$2:EG$108)</f>
        <v>0.52250295584228656</v>
      </c>
      <c r="FX12" s="181">
        <f>EH12/MAX(EH$2:EH$108)</f>
        <v>0.49639248283414805</v>
      </c>
      <c r="FY12" s="181">
        <f>EI12/MAX(EI$2:EI$108)</f>
        <v>0.321556870548806</v>
      </c>
      <c r="FZ12" s="181">
        <f>EJ12/MAX(EJ$2:EJ$108)</f>
        <v>2.4083438685208597E-2</v>
      </c>
      <c r="GA12" s="181">
        <f>EK12/MAX(EK$2:EK$108)</f>
        <v>0</v>
      </c>
      <c r="GB12" s="181">
        <f>EL12/MAX(EL$2:EL$108)</f>
        <v>9.2447679708826183E-2</v>
      </c>
      <c r="GC12" s="181">
        <f>EM12/MAX(EM$2:EM$108)</f>
        <v>3.0987926547137074E-2</v>
      </c>
      <c r="GD12" s="181">
        <f>EN12/MAX(EN$2:EN$108)</f>
        <v>0.23174088995354242</v>
      </c>
      <c r="GE12" s="181">
        <f>EO12/MAX(EO$2:EO$108)</f>
        <v>0.45745474559686883</v>
      </c>
      <c r="GF12" s="181">
        <f>EP12/MAX(EP$2:EP$108)</f>
        <v>0.21979788700045932</v>
      </c>
      <c r="GG12" s="181">
        <f>EQ12/MAX(EQ$2:EQ$108)</f>
        <v>0.14871194379391095</v>
      </c>
      <c r="GH12" s="181">
        <f>ER12/MAX(ER$2:ER$108)</f>
        <v>0</v>
      </c>
      <c r="GI12" s="181">
        <f>ES12/MAX(ES$2:ES$108)</f>
        <v>0.40358907686332046</v>
      </c>
      <c r="GJ12" s="181">
        <f>ET12/MAX(ET$2:ET$108)</f>
        <v>9.3519882179675967E-2</v>
      </c>
      <c r="GK12" s="181">
        <f>EU12/MAX(EU$2:EU$108)</f>
        <v>8.0889309366130535E-2</v>
      </c>
      <c r="GL12" s="181">
        <f>EV12/MAX(EV$2:EV$108)</f>
        <v>0</v>
      </c>
      <c r="GM12" s="181">
        <f>EW12/MAX(EW$2:EW$108)</f>
        <v>0</v>
      </c>
      <c r="GN12" s="181">
        <f>EX12/MAX(EX$2:EX$108)</f>
        <v>0</v>
      </c>
      <c r="GO12" s="181">
        <f>EY12/MAX(EY$2:EY$108)</f>
        <v>0</v>
      </c>
      <c r="GP12" s="181">
        <f>EZ12/MAX(EZ$2:EZ$108)</f>
        <v>0</v>
      </c>
      <c r="GQ12" s="181">
        <f>FA12/MAX(FA$2:FA$108)</f>
        <v>0</v>
      </c>
      <c r="GR12" s="181">
        <f>FB12/MAX(FB$2:FB$108)</f>
        <v>0</v>
      </c>
      <c r="GS12" s="181">
        <f>FC12/MAX(FC$2:FC$108)</f>
        <v>0</v>
      </c>
      <c r="GT12" s="181">
        <f>FD12/MAX(FD$2:FD$108)</f>
        <v>0</v>
      </c>
      <c r="GU12" s="181">
        <f>FE12/MAX(FE$2:FE$108)</f>
        <v>0.26037827977594341</v>
      </c>
      <c r="GV12" s="181">
        <f>FF12/MAX(FF$2:FF$108)</f>
        <v>0</v>
      </c>
      <c r="GW12" s="181">
        <f>FG12/MAX(FG$2:FG$108)</f>
        <v>0</v>
      </c>
      <c r="GX12" s="181">
        <f>FH12/MAX(FH$2:FH$108)</f>
        <v>0</v>
      </c>
      <c r="GY12" s="170">
        <f>MAX(FN12:GX12)</f>
        <v>0.86590909090909074</v>
      </c>
      <c r="GZ12" s="170">
        <f>SUM(FN12:GX12)</f>
        <v>5.9397818525905315</v>
      </c>
      <c r="HA12" s="183">
        <f>GZ12/MAX(GZ$2:GZ$108)</f>
        <v>0.33290533998026656</v>
      </c>
      <c r="HB12" s="168">
        <v>10</v>
      </c>
    </row>
    <row r="13" spans="1:210" s="168" customFormat="1" x14ac:dyDescent="0.3">
      <c r="A13" s="168" t="s">
        <v>11</v>
      </c>
      <c r="B13" s="168">
        <v>0.98</v>
      </c>
      <c r="C13" s="168" t="s">
        <v>49</v>
      </c>
      <c r="D13" s="168">
        <v>357</v>
      </c>
      <c r="H13" s="168">
        <v>357</v>
      </c>
      <c r="K13" s="169">
        <f>AVERAGE(H13:J13)</f>
        <v>357</v>
      </c>
      <c r="L13" s="169"/>
      <c r="M13" s="170">
        <f>B13</f>
        <v>0.98</v>
      </c>
      <c r="N13" s="169"/>
      <c r="O13" s="169"/>
      <c r="P13" s="169">
        <f>K13/B13</f>
        <v>364.28571428571428</v>
      </c>
      <c r="Q13" s="171">
        <f>1/B13</f>
        <v>1.0204081632653061</v>
      </c>
      <c r="R13" s="168">
        <f>1/K13</f>
        <v>2.8011204481792717E-3</v>
      </c>
      <c r="T13" s="172" t="s">
        <v>387</v>
      </c>
      <c r="U13" s="172" t="s">
        <v>388</v>
      </c>
      <c r="V13" s="173">
        <v>91.4</v>
      </c>
      <c r="W13" s="173">
        <v>23</v>
      </c>
      <c r="X13" s="173">
        <v>2.86</v>
      </c>
      <c r="Y13" s="173">
        <v>0.39</v>
      </c>
      <c r="Z13" s="173">
        <v>1.72</v>
      </c>
      <c r="AA13" s="173">
        <v>3.63</v>
      </c>
      <c r="AB13" s="173">
        <v>2.2000000000000002</v>
      </c>
      <c r="AC13" s="173">
        <v>0.42</v>
      </c>
      <c r="AD13" s="173">
        <v>99</v>
      </c>
      <c r="AE13" s="173">
        <v>2.71</v>
      </c>
      <c r="AF13" s="173">
        <v>79</v>
      </c>
      <c r="AG13" s="173">
        <v>49</v>
      </c>
      <c r="AH13" s="173">
        <v>558</v>
      </c>
      <c r="AI13" s="173">
        <v>79</v>
      </c>
      <c r="AJ13" s="173">
        <v>0.53</v>
      </c>
      <c r="AK13" s="173">
        <v>0.13</v>
      </c>
      <c r="AL13" s="173">
        <v>0.89700000000000002</v>
      </c>
      <c r="AM13" s="173">
        <v>1</v>
      </c>
      <c r="AN13" s="173">
        <v>28.1</v>
      </c>
      <c r="AO13" s="173">
        <v>7.8E-2</v>
      </c>
      <c r="AP13" s="173">
        <v>0.189</v>
      </c>
      <c r="AQ13" s="173">
        <v>0.72399999999999998</v>
      </c>
      <c r="AR13" s="173">
        <v>6.5000000000000002E-2</v>
      </c>
      <c r="AS13" s="173">
        <v>0.19500000000000001</v>
      </c>
      <c r="AT13" s="173">
        <v>194</v>
      </c>
      <c r="AU13" s="173">
        <v>0</v>
      </c>
      <c r="AV13" s="173">
        <v>194</v>
      </c>
      <c r="AW13" s="173">
        <v>194</v>
      </c>
      <c r="AX13" s="173">
        <v>19.3</v>
      </c>
      <c r="AY13" s="173">
        <v>0</v>
      </c>
      <c r="AZ13" s="173">
        <v>9377</v>
      </c>
      <c r="BA13" s="173">
        <v>469</v>
      </c>
      <c r="BB13" s="173">
        <v>0</v>
      </c>
      <c r="BC13" s="173">
        <v>0</v>
      </c>
      <c r="BD13" s="173">
        <v>5626</v>
      </c>
      <c r="BE13" s="173">
        <v>0</v>
      </c>
      <c r="BF13" s="173">
        <v>0</v>
      </c>
      <c r="BG13" s="173">
        <v>12198</v>
      </c>
      <c r="BH13" s="173">
        <v>2.0299999999999998</v>
      </c>
      <c r="BI13" s="173">
        <v>0</v>
      </c>
      <c r="BJ13" s="173">
        <v>0</v>
      </c>
      <c r="BK13" s="173">
        <v>482.9</v>
      </c>
      <c r="BL13" s="173">
        <v>6.3E-2</v>
      </c>
      <c r="BM13" s="173">
        <v>0.01</v>
      </c>
      <c r="BN13" s="173">
        <v>0.16500000000000001</v>
      </c>
      <c r="BO13" s="173">
        <v>0</v>
      </c>
      <c r="BP13" s="173">
        <v>30</v>
      </c>
      <c r="BQ13" s="172" t="s">
        <v>386</v>
      </c>
      <c r="BR13" s="173">
        <v>340</v>
      </c>
      <c r="BS13" s="172" t="s">
        <v>389</v>
      </c>
      <c r="BT13" s="173">
        <v>28</v>
      </c>
      <c r="BU13" s="168">
        <f>AVERAGE(BP13,BR13)</f>
        <v>185</v>
      </c>
      <c r="BV13" s="168">
        <f>_xlfn.STDEV.P(BP13,BR13)</f>
        <v>155</v>
      </c>
      <c r="BW13" s="168">
        <f>(1-BT13/100)*K13</f>
        <v>257.03999999999996</v>
      </c>
      <c r="BX13" s="174">
        <f>(V13/100)*$BW13</f>
        <v>234.93455999999998</v>
      </c>
      <c r="BY13" s="174">
        <f>(W13/100)*$BW13</f>
        <v>59.119199999999992</v>
      </c>
      <c r="BZ13" s="174">
        <f>(X13/100)*$BW13</f>
        <v>7.3513439999999992</v>
      </c>
      <c r="CA13" s="174">
        <f>(Y13/100)*$BW13</f>
        <v>1.002456</v>
      </c>
      <c r="CB13" s="174">
        <f>(Z13/100)*$BW13</f>
        <v>4.4210879999999992</v>
      </c>
      <c r="CC13" s="174">
        <f>(AA13/100)*$BW13</f>
        <v>9.3305519999999991</v>
      </c>
      <c r="CD13" s="174">
        <f>(AB13/100)*$BW13</f>
        <v>5.6548799999999995</v>
      </c>
      <c r="CE13" s="174">
        <f>(AC13/100)*$BW13</f>
        <v>1.0795679999999999</v>
      </c>
      <c r="CF13" s="174">
        <f>(AD13/100)*$BW13</f>
        <v>254.46959999999996</v>
      </c>
      <c r="CG13" s="174">
        <f>(AE13/100)*$BW13</f>
        <v>6.9657839999999984</v>
      </c>
      <c r="CH13" s="174">
        <f>(AF13/100)*$BW13</f>
        <v>203.06159999999997</v>
      </c>
      <c r="CI13" s="174">
        <f>(AG13/100)*$BW13</f>
        <v>125.94959999999998</v>
      </c>
      <c r="CJ13" s="174">
        <f>(AH13/100)*$BW13</f>
        <v>1434.2831999999999</v>
      </c>
      <c r="CK13" s="174">
        <f>(AI13/100)*$BW13</f>
        <v>203.06159999999997</v>
      </c>
      <c r="CL13" s="174">
        <f>(AJ13/100)*$BW13</f>
        <v>1.3623119999999997</v>
      </c>
      <c r="CM13" s="174">
        <f>(AK13/100)*$BW13</f>
        <v>0.33415199999999995</v>
      </c>
      <c r="CN13" s="174">
        <f>(AL13/100)*$BW13</f>
        <v>2.3056487999999997</v>
      </c>
      <c r="CO13" s="174">
        <f>(AM13/100)*$BW13</f>
        <v>2.5703999999999998</v>
      </c>
      <c r="CP13" s="174">
        <f>(AN13/100)*$BW13</f>
        <v>72.22824</v>
      </c>
      <c r="CQ13" s="174">
        <f>(AO13/100)*$BW13</f>
        <v>0.20049119999999998</v>
      </c>
      <c r="CR13" s="174">
        <f>(AP13/100)*$BW13</f>
        <v>0.48580559999999995</v>
      </c>
      <c r="CS13" s="174">
        <f>(AQ13/100)*$BW13</f>
        <v>1.8609695999999998</v>
      </c>
      <c r="CT13" s="174">
        <f>(AR13/100)*$BW13</f>
        <v>0.16707599999999997</v>
      </c>
      <c r="CU13" s="174">
        <f>(AS13/100)*$BW13</f>
        <v>0.50122800000000001</v>
      </c>
      <c r="CV13" s="174">
        <f>(AT13/100)*$BW13</f>
        <v>498.65759999999989</v>
      </c>
      <c r="CW13" s="174">
        <f>(AU13/100)*$BW13</f>
        <v>0</v>
      </c>
      <c r="CX13" s="174">
        <f>(AV13/100)*$BW13</f>
        <v>498.65759999999989</v>
      </c>
      <c r="CY13" s="174">
        <f>(AW13/100)*$BW13</f>
        <v>498.65759999999989</v>
      </c>
      <c r="CZ13" s="174">
        <f>(AX13/100)*$BW13</f>
        <v>49.608719999999991</v>
      </c>
      <c r="DA13" s="174">
        <f>(AY13/100)*$BW13</f>
        <v>0</v>
      </c>
      <c r="DB13" s="174">
        <f>(AZ13/100)*$BW13</f>
        <v>24102.640799999994</v>
      </c>
      <c r="DC13" s="174">
        <f>(BA13/100)*$BW13</f>
        <v>1205.5175999999999</v>
      </c>
      <c r="DD13" s="174">
        <f>(BB13/100)*$BW13</f>
        <v>0</v>
      </c>
      <c r="DE13" s="174">
        <f>(BC13/100)*$BW13</f>
        <v>0</v>
      </c>
      <c r="DF13" s="174">
        <f>(BD13/100)*$BW13</f>
        <v>14461.070399999997</v>
      </c>
      <c r="DG13" s="174">
        <f>(BE13/100)*$BW13</f>
        <v>0</v>
      </c>
      <c r="DH13" s="174">
        <f>(BF13/100)*$BW13</f>
        <v>0</v>
      </c>
      <c r="DI13" s="174">
        <f>(BG13/100)*$BW13</f>
        <v>31353.739199999996</v>
      </c>
      <c r="DJ13" s="174">
        <f>(BH13/100)*$BW13</f>
        <v>5.2179119999999992</v>
      </c>
      <c r="DK13" s="174">
        <f>(BI13/100)*$BW13</f>
        <v>0</v>
      </c>
      <c r="DL13" s="174">
        <f>(BJ13/100)*$BW13</f>
        <v>0</v>
      </c>
      <c r="DM13" s="174">
        <f>(BK13/100)*$BW13</f>
        <v>1241.2461599999997</v>
      </c>
      <c r="DN13" s="174">
        <f>(BL13/100)*$BW13</f>
        <v>0.16193519999999997</v>
      </c>
      <c r="DO13" s="174">
        <f>(BM13/100)*$BW13</f>
        <v>2.5703999999999998E-2</v>
      </c>
      <c r="DP13" s="174">
        <f>(BN13/100)*$BW13</f>
        <v>0.42411599999999994</v>
      </c>
      <c r="DQ13" s="174">
        <f>(BO13/100)*$BW13</f>
        <v>0</v>
      </c>
      <c r="DR13" s="174"/>
      <c r="DS13" s="174">
        <f>BX13/$M13</f>
        <v>239.72914285714285</v>
      </c>
      <c r="DT13" s="174">
        <f>BY13/$M13</f>
        <v>60.325714285714277</v>
      </c>
      <c r="DU13" s="174">
        <f>BZ13/$M13</f>
        <v>7.5013714285714279</v>
      </c>
      <c r="DV13" s="174">
        <f>CA13/$M13</f>
        <v>1.0229142857142857</v>
      </c>
      <c r="DW13" s="174">
        <f>CB13/$M13</f>
        <v>4.5113142857142847</v>
      </c>
      <c r="DX13" s="174">
        <f>CC13/$M13</f>
        <v>9.5209714285714284</v>
      </c>
      <c r="DY13" s="174">
        <f>CD13/$M13</f>
        <v>5.7702857142857136</v>
      </c>
      <c r="DZ13" s="174">
        <f>CE13/$M13</f>
        <v>1.1015999999999999</v>
      </c>
      <c r="EA13" s="174">
        <f>CF13/$M13</f>
        <v>259.66285714285709</v>
      </c>
      <c r="EB13" s="174">
        <f>CG13/$M13</f>
        <v>7.1079428571428558</v>
      </c>
      <c r="EC13" s="174">
        <f>CH13/$M13</f>
        <v>207.20571428571427</v>
      </c>
      <c r="ED13" s="174">
        <f>CI13/$M13</f>
        <v>128.51999999999998</v>
      </c>
      <c r="EE13" s="174">
        <f>CJ13/$M13</f>
        <v>1463.5542857142857</v>
      </c>
      <c r="EF13" s="174">
        <f>CK13/$M13</f>
        <v>207.20571428571427</v>
      </c>
      <c r="EG13" s="174">
        <f>CL13/$M13</f>
        <v>1.3901142857142854</v>
      </c>
      <c r="EH13" s="174">
        <f>CM13/$M13</f>
        <v>0.34097142857142854</v>
      </c>
      <c r="EI13" s="174">
        <f>CN13/$M13</f>
        <v>2.352702857142857</v>
      </c>
      <c r="EJ13" s="174">
        <f>CO13/$M13</f>
        <v>2.6228571428571428</v>
      </c>
      <c r="EK13" s="174">
        <f>CP13/$M13</f>
        <v>73.702285714285722</v>
      </c>
      <c r="EL13" s="174">
        <f>CQ13/$M13</f>
        <v>0.20458285714285712</v>
      </c>
      <c r="EM13" s="174">
        <f>CR13/$M13</f>
        <v>0.49571999999999994</v>
      </c>
      <c r="EN13" s="174">
        <f>CS13/$M13</f>
        <v>1.8989485714285712</v>
      </c>
      <c r="EO13" s="174">
        <f>CT13/$M13</f>
        <v>0.17048571428571427</v>
      </c>
      <c r="EP13" s="174">
        <f>CU13/$M13</f>
        <v>0.51145714285714283</v>
      </c>
      <c r="EQ13" s="174">
        <f>CV13/$M13</f>
        <v>508.83428571428561</v>
      </c>
      <c r="ER13" s="174">
        <f>CW13/$M13</f>
        <v>0</v>
      </c>
      <c r="ES13" s="174">
        <f>CX13/$M13</f>
        <v>508.83428571428561</v>
      </c>
      <c r="ET13" s="174">
        <f>CY13/$M13</f>
        <v>508.83428571428561</v>
      </c>
      <c r="EU13" s="174">
        <f>CZ13/$M13</f>
        <v>50.62114285714285</v>
      </c>
      <c r="EV13" s="174">
        <f>DA13/$M13</f>
        <v>0</v>
      </c>
      <c r="EW13" s="174">
        <f>DB13/$M13</f>
        <v>24594.531428571423</v>
      </c>
      <c r="EX13" s="174">
        <f>DC13/$M13</f>
        <v>1230.1199999999999</v>
      </c>
      <c r="EY13" s="174">
        <f>DD13/$M13</f>
        <v>0</v>
      </c>
      <c r="EZ13" s="174">
        <f>DE13/$M13</f>
        <v>0</v>
      </c>
      <c r="FA13" s="174">
        <f>DF13/$M13</f>
        <v>14756.194285714282</v>
      </c>
      <c r="FB13" s="174">
        <f>DG13/$M13</f>
        <v>0</v>
      </c>
      <c r="FC13" s="174">
        <f>DH13/$M13</f>
        <v>0</v>
      </c>
      <c r="FD13" s="174">
        <f>DI13/$M13</f>
        <v>31993.611428571425</v>
      </c>
      <c r="FE13" s="174">
        <f>DJ13/$M13</f>
        <v>5.3243999999999989</v>
      </c>
      <c r="FF13" s="174">
        <f>DK13/$M13</f>
        <v>0</v>
      </c>
      <c r="FG13" s="174">
        <f>DL13/$M13</f>
        <v>0</v>
      </c>
      <c r="FH13" s="174">
        <f>DM13/$M13</f>
        <v>1266.5777142857139</v>
      </c>
      <c r="FI13" s="174">
        <f>DN13/$M13</f>
        <v>0.16523999999999997</v>
      </c>
      <c r="FJ13" s="174">
        <f>DO13/$M13</f>
        <v>2.6228571428571427E-2</v>
      </c>
      <c r="FK13" s="174">
        <f>DP13/$M13</f>
        <v>0.43277142857142853</v>
      </c>
      <c r="FL13" s="174">
        <f>DQ13/$M13</f>
        <v>0</v>
      </c>
      <c r="FN13" s="181">
        <f>DT13/MAX(DT$2:DT$108)</f>
        <v>9.2314508799471191E-3</v>
      </c>
      <c r="FO13" s="181">
        <f>DU13/MAX(DU$2:DU$108)</f>
        <v>4.0449133482302078E-2</v>
      </c>
      <c r="FP13" s="181">
        <f>DY13/MAX(DY$2:DY$108)</f>
        <v>0.11234060150375941</v>
      </c>
      <c r="FQ13" s="181">
        <f>EA13/MAX(EA$2:EA$108)</f>
        <v>0.13359891806074145</v>
      </c>
      <c r="FR13" s="181">
        <f>EB13/MAX(EB$2:EB$108)</f>
        <v>8.5328639486647651E-2</v>
      </c>
      <c r="FS13" s="181">
        <f>EC13/MAX(EC$2:EC$108)</f>
        <v>0.52462371838687627</v>
      </c>
      <c r="FT13" s="181">
        <f>ED13/MAX(ED$2:ED$108)</f>
        <v>6.6285087719298239E-2</v>
      </c>
      <c r="FU13" s="181">
        <f>EE13/MAX(EE$2:EE$108)</f>
        <v>0.263962897898953</v>
      </c>
      <c r="FV13" s="181">
        <f>EF13/MAX(EF$2:EF$108)</f>
        <v>0.17639097744360901</v>
      </c>
      <c r="FW13" s="181">
        <f>EG13/MAX(EG$2:EG$108)</f>
        <v>0.1091125438641584</v>
      </c>
      <c r="FX13" s="181">
        <f>EH13/MAX(EH$2:EH$108)</f>
        <v>7.2677559687679097E-2</v>
      </c>
      <c r="FY13" s="181">
        <f>EI13/MAX(EI$2:EI$108)</f>
        <v>0.1921549511608934</v>
      </c>
      <c r="FZ13" s="181">
        <f>EJ13/MAX(EJ$2:EJ$108)</f>
        <v>4.3096679752478544E-3</v>
      </c>
      <c r="GA13" s="181">
        <f>EK13/MAX(EK$2:EK$108)</f>
        <v>0.19065189161869406</v>
      </c>
      <c r="GB13" s="181">
        <f>EL13/MAX(EL$2:EL$108)</f>
        <v>1.4516718547962259E-2</v>
      </c>
      <c r="GC13" s="181">
        <f>EM13/MAX(EM$2:EM$108)</f>
        <v>5.5895695717025358E-2</v>
      </c>
      <c r="GD13" s="181">
        <f>EN13/MAX(EN$2:EN$108)</f>
        <v>1.7915780304419586E-2</v>
      </c>
      <c r="GE13" s="181">
        <f>EO13/MAX(EO$2:EO$108)</f>
        <v>2.1681172108353075E-2</v>
      </c>
      <c r="GF13" s="181">
        <f>EP13/MAX(EP$2:EP$108)</f>
        <v>0.15868529845514107</v>
      </c>
      <c r="GG13" s="181">
        <f>EQ13/MAX(EQ$2:EQ$108)</f>
        <v>0.15487957598915314</v>
      </c>
      <c r="GH13" s="181">
        <f>ER13/MAX(ER$2:ER$108)</f>
        <v>0</v>
      </c>
      <c r="GI13" s="181">
        <f>ES13/MAX(ES$2:ES$108)</f>
        <v>0.42032740278796765</v>
      </c>
      <c r="GJ13" s="181">
        <f>ET13/MAX(ET$2:ET$108)</f>
        <v>9.7398496240601484E-2</v>
      </c>
      <c r="GK13" s="181">
        <f>EU13/MAX(EU$2:EU$108)</f>
        <v>3.8313069333693731E-2</v>
      </c>
      <c r="GL13" s="181">
        <f>EV13/MAX(EV$2:EV$108)</f>
        <v>0</v>
      </c>
      <c r="GM13" s="181">
        <f>EW13/MAX(EW$2:EW$108)</f>
        <v>0.22635798338258445</v>
      </c>
      <c r="GN13" s="181">
        <f>EX13/MAX(EX$2:EX$108)</f>
        <v>0.22651175472827259</v>
      </c>
      <c r="GO13" s="181">
        <f>EY13/MAX(EY$2:EY$108)</f>
        <v>0</v>
      </c>
      <c r="GP13" s="181">
        <f>EZ13/MAX(EZ$2:EZ$108)</f>
        <v>0</v>
      </c>
      <c r="GQ13" s="181">
        <f>FA13/MAX(FA$2:FA$108)</f>
        <v>0.2738492729827593</v>
      </c>
      <c r="GR13" s="181">
        <f>FB13/MAX(FB$2:FB$108)</f>
        <v>0</v>
      </c>
      <c r="GS13" s="181">
        <f>FC13/MAX(FC$2:FC$108)</f>
        <v>0</v>
      </c>
      <c r="GT13" s="181">
        <f>FD13/MAX(FD$2:FD$108)</f>
        <v>1</v>
      </c>
      <c r="GU13" s="181">
        <f>FE13/MAX(FE$2:FE$108)</f>
        <v>8.1754864386792456E-2</v>
      </c>
      <c r="GV13" s="181">
        <f>FF13/MAX(FF$2:FF$108)</f>
        <v>0</v>
      </c>
      <c r="GW13" s="181">
        <f>FG13/MAX(FG$2:FG$108)</f>
        <v>0</v>
      </c>
      <c r="GX13" s="181">
        <f>FH13/MAX(FH$2:FH$108)</f>
        <v>0.57418246710684073</v>
      </c>
      <c r="GY13" s="170">
        <f>MAX(FN13:GX13)</f>
        <v>1</v>
      </c>
      <c r="GZ13" s="170">
        <f>SUM(FN13:GX13)</f>
        <v>5.3433875912403748</v>
      </c>
      <c r="HA13" s="183">
        <f>GZ13/MAX(GZ$2:GZ$108)</f>
        <v>0.29947939282187674</v>
      </c>
      <c r="HB13" s="168">
        <v>12</v>
      </c>
    </row>
    <row r="14" spans="1:210" s="168" customFormat="1" x14ac:dyDescent="0.3">
      <c r="A14" s="168" t="s">
        <v>43</v>
      </c>
      <c r="B14" s="168">
        <v>0.98</v>
      </c>
      <c r="C14" s="168" t="s">
        <v>50</v>
      </c>
      <c r="D14" s="168">
        <v>309</v>
      </c>
      <c r="H14" s="168">
        <v>309</v>
      </c>
      <c r="K14" s="169">
        <f>AVERAGE(H14:J14)</f>
        <v>309</v>
      </c>
      <c r="L14" s="169"/>
      <c r="M14" s="170">
        <f>B14*D14/453.5</f>
        <v>0.66773980154355017</v>
      </c>
      <c r="N14" s="169"/>
      <c r="O14" s="169"/>
      <c r="P14" s="169">
        <f>K14/B14</f>
        <v>315.30612244897958</v>
      </c>
      <c r="Q14" s="171">
        <f>1/B14</f>
        <v>1.0204081632653061</v>
      </c>
      <c r="R14" s="168">
        <f>1/K14</f>
        <v>3.2362459546925568E-3</v>
      </c>
      <c r="T14" s="172" t="s">
        <v>384</v>
      </c>
      <c r="U14" s="172" t="s">
        <v>385</v>
      </c>
      <c r="V14" s="173">
        <v>75.78</v>
      </c>
      <c r="W14" s="173">
        <v>90</v>
      </c>
      <c r="X14" s="173">
        <v>2.0099999999999998</v>
      </c>
      <c r="Y14" s="173">
        <v>0.15</v>
      </c>
      <c r="Z14" s="173">
        <v>1.35</v>
      </c>
      <c r="AA14" s="173">
        <v>20.71</v>
      </c>
      <c r="AB14" s="173">
        <v>3.3</v>
      </c>
      <c r="AC14" s="173">
        <v>6.48</v>
      </c>
      <c r="AD14" s="173">
        <v>38</v>
      </c>
      <c r="AE14" s="173">
        <v>0.69</v>
      </c>
      <c r="AF14" s="173">
        <v>27</v>
      </c>
      <c r="AG14" s="173">
        <v>54</v>
      </c>
      <c r="AH14" s="173">
        <v>475</v>
      </c>
      <c r="AI14" s="173">
        <v>36</v>
      </c>
      <c r="AJ14" s="173">
        <v>0.32</v>
      </c>
      <c r="AK14" s="173">
        <v>0.161</v>
      </c>
      <c r="AL14" s="173">
        <v>0.497</v>
      </c>
      <c r="AM14" s="173">
        <v>0.2</v>
      </c>
      <c r="AN14" s="173">
        <v>19.600000000000001</v>
      </c>
      <c r="AO14" s="173">
        <v>0.107</v>
      </c>
      <c r="AP14" s="173">
        <v>0.106</v>
      </c>
      <c r="AQ14" s="173">
        <v>1.4870000000000001</v>
      </c>
      <c r="AR14" s="173">
        <v>0.88400000000000001</v>
      </c>
      <c r="AS14" s="173">
        <v>0.28599999999999998</v>
      </c>
      <c r="AT14" s="173">
        <v>6</v>
      </c>
      <c r="AU14" s="173">
        <v>0</v>
      </c>
      <c r="AV14" s="173">
        <v>6</v>
      </c>
      <c r="AW14" s="173">
        <v>6</v>
      </c>
      <c r="AX14" s="173">
        <v>13.1</v>
      </c>
      <c r="AY14" s="173">
        <v>0</v>
      </c>
      <c r="AZ14" s="173">
        <v>19218</v>
      </c>
      <c r="BA14" s="173">
        <v>961</v>
      </c>
      <c r="BB14" s="173">
        <v>0</v>
      </c>
      <c r="BC14" s="173">
        <v>43</v>
      </c>
      <c r="BD14" s="173">
        <v>11509</v>
      </c>
      <c r="BE14" s="173">
        <v>0</v>
      </c>
      <c r="BF14" s="173">
        <v>0</v>
      </c>
      <c r="BG14" s="173">
        <v>0</v>
      </c>
      <c r="BH14" s="173">
        <v>0.71</v>
      </c>
      <c r="BI14" s="173">
        <v>0</v>
      </c>
      <c r="BJ14" s="173">
        <v>0</v>
      </c>
      <c r="BK14" s="173">
        <v>2.2999999999999998</v>
      </c>
      <c r="BL14" s="173">
        <v>5.1999999999999998E-2</v>
      </c>
      <c r="BM14" s="173">
        <v>2E-3</v>
      </c>
      <c r="BN14" s="173">
        <v>9.1999999999999998E-2</v>
      </c>
      <c r="BO14" s="173">
        <v>0</v>
      </c>
      <c r="BP14" s="173">
        <v>200</v>
      </c>
      <c r="BQ14" s="172" t="s">
        <v>386</v>
      </c>
      <c r="BR14" s="173">
        <v>180</v>
      </c>
      <c r="BS14" s="172" t="s">
        <v>364</v>
      </c>
      <c r="BT14" s="173">
        <v>22</v>
      </c>
      <c r="BU14" s="168">
        <f>AVERAGE(BP14,BR14)</f>
        <v>190</v>
      </c>
      <c r="BV14" s="168">
        <f>_xlfn.STDEV.P(BP14,BR14)</f>
        <v>10</v>
      </c>
      <c r="BW14" s="168">
        <f>(1-BT14/100)*K14</f>
        <v>241.02</v>
      </c>
      <c r="BX14" s="174">
        <f>(V14/100)*$BW14</f>
        <v>182.64495600000001</v>
      </c>
      <c r="BY14" s="174">
        <f>(W14/100)*$BW14</f>
        <v>216.91800000000001</v>
      </c>
      <c r="BZ14" s="174">
        <f>(X14/100)*$BW14</f>
        <v>4.8445019999999994</v>
      </c>
      <c r="CA14" s="174">
        <f>(Y14/100)*$BW14</f>
        <v>0.36153000000000002</v>
      </c>
      <c r="CB14" s="174">
        <f>(Z14/100)*$BW14</f>
        <v>3.2537700000000007</v>
      </c>
      <c r="CC14" s="174">
        <f>(AA14/100)*$BW14</f>
        <v>49.915242000000006</v>
      </c>
      <c r="CD14" s="174">
        <f>(AB14/100)*$BW14</f>
        <v>7.9536600000000011</v>
      </c>
      <c r="CE14" s="174">
        <f>(AC14/100)*$BW14</f>
        <v>15.618096000000003</v>
      </c>
      <c r="CF14" s="174">
        <f>(AD14/100)*$BW14</f>
        <v>91.587600000000009</v>
      </c>
      <c r="CG14" s="174">
        <f>(AE14/100)*$BW14</f>
        <v>1.663038</v>
      </c>
      <c r="CH14" s="174">
        <f>(AF14/100)*$BW14</f>
        <v>65.075400000000002</v>
      </c>
      <c r="CI14" s="174">
        <f>(AG14/100)*$BW14</f>
        <v>130.1508</v>
      </c>
      <c r="CJ14" s="174">
        <f>(AH14/100)*$BW14</f>
        <v>1144.845</v>
      </c>
      <c r="CK14" s="174">
        <f>(AI14/100)*$BW14</f>
        <v>86.767200000000003</v>
      </c>
      <c r="CL14" s="174">
        <f>(AJ14/100)*$BW14</f>
        <v>0.77126400000000006</v>
      </c>
      <c r="CM14" s="174">
        <f>(AK14/100)*$BW14</f>
        <v>0.38804220000000006</v>
      </c>
      <c r="CN14" s="174">
        <f>(AL14/100)*$BW14</f>
        <v>1.1978693999999999</v>
      </c>
      <c r="CO14" s="174">
        <f>(AM14/100)*$BW14</f>
        <v>0.48204000000000002</v>
      </c>
      <c r="CP14" s="174">
        <f>(AN14/100)*$BW14</f>
        <v>47.239920000000005</v>
      </c>
      <c r="CQ14" s="174">
        <f>(AO14/100)*$BW14</f>
        <v>0.25789139999999999</v>
      </c>
      <c r="CR14" s="174">
        <f>(AP14/100)*$BW14</f>
        <v>0.25548120000000002</v>
      </c>
      <c r="CS14" s="174">
        <f>(AQ14/100)*$BW14</f>
        <v>3.5839674000000006</v>
      </c>
      <c r="CT14" s="174">
        <f>(AR14/100)*$BW14</f>
        <v>2.1306168000000003</v>
      </c>
      <c r="CU14" s="174">
        <f>(AS14/100)*$BW14</f>
        <v>0.68931719999999996</v>
      </c>
      <c r="CV14" s="174">
        <f>(AT14/100)*$BW14</f>
        <v>14.4612</v>
      </c>
      <c r="CW14" s="174">
        <f>(AU14/100)*$BW14</f>
        <v>0</v>
      </c>
      <c r="CX14" s="174">
        <f>(AV14/100)*$BW14</f>
        <v>14.4612</v>
      </c>
      <c r="CY14" s="174">
        <f>(AW14/100)*$BW14</f>
        <v>14.4612</v>
      </c>
      <c r="CZ14" s="174">
        <f>(AX14/100)*$BW14</f>
        <v>31.573620000000002</v>
      </c>
      <c r="DA14" s="174">
        <f>(AY14/100)*$BW14</f>
        <v>0</v>
      </c>
      <c r="DB14" s="174">
        <f>(AZ14/100)*$BW14</f>
        <v>46319.223600000005</v>
      </c>
      <c r="DC14" s="174">
        <f>(BA14/100)*$BW14</f>
        <v>2316.2022000000002</v>
      </c>
      <c r="DD14" s="174">
        <f>(BB14/100)*$BW14</f>
        <v>0</v>
      </c>
      <c r="DE14" s="174">
        <f>(BC14/100)*$BW14</f>
        <v>103.6386</v>
      </c>
      <c r="DF14" s="174">
        <f>(BD14/100)*$BW14</f>
        <v>27738.991800000003</v>
      </c>
      <c r="DG14" s="174">
        <f>(BE14/100)*$BW14</f>
        <v>0</v>
      </c>
      <c r="DH14" s="174">
        <f>(BF14/100)*$BW14</f>
        <v>0</v>
      </c>
      <c r="DI14" s="174">
        <f>(BG14/100)*$BW14</f>
        <v>0</v>
      </c>
      <c r="DJ14" s="174">
        <f>(BH14/100)*$BW14</f>
        <v>1.7112419999999999</v>
      </c>
      <c r="DK14" s="174">
        <f>(BI14/100)*$BW14</f>
        <v>0</v>
      </c>
      <c r="DL14" s="174">
        <f>(BJ14/100)*$BW14</f>
        <v>0</v>
      </c>
      <c r="DM14" s="174">
        <f>(BK14/100)*$BW14</f>
        <v>5.5434600000000005</v>
      </c>
      <c r="DN14" s="174">
        <f>(BL14/100)*$BW14</f>
        <v>0.12533039999999998</v>
      </c>
      <c r="DO14" s="174">
        <f>(BM14/100)*$BW14</f>
        <v>4.8204000000000007E-3</v>
      </c>
      <c r="DP14" s="174">
        <f>(BN14/100)*$BW14</f>
        <v>0.22173840000000003</v>
      </c>
      <c r="DQ14" s="174">
        <f>(BO14/100)*$BW14</f>
        <v>0</v>
      </c>
      <c r="DR14" s="174"/>
      <c r="DS14" s="174">
        <f>BX14/$M14</f>
        <v>273.5271367346939</v>
      </c>
      <c r="DT14" s="174">
        <f>BY14/$M14</f>
        <v>324.85408163265305</v>
      </c>
      <c r="DU14" s="174">
        <f>BZ14/$M14</f>
        <v>7.2550744897959172</v>
      </c>
      <c r="DV14" s="174">
        <f>CA14/$M14</f>
        <v>0.5414234693877551</v>
      </c>
      <c r="DW14" s="174">
        <f>CB14/$M14</f>
        <v>4.872811224489797</v>
      </c>
      <c r="DX14" s="174">
        <f>CC14/$M14</f>
        <v>74.752533673469401</v>
      </c>
      <c r="DY14" s="174">
        <f>CD14/$M14</f>
        <v>11.911316326530613</v>
      </c>
      <c r="DZ14" s="174">
        <f>CE14/$M14</f>
        <v>23.389493877551025</v>
      </c>
      <c r="EA14" s="174">
        <f>CF14/$M14</f>
        <v>137.16061224489798</v>
      </c>
      <c r="EB14" s="174">
        <f>CG14/$M14</f>
        <v>2.4905479591836737</v>
      </c>
      <c r="EC14" s="174">
        <f>CH14/$M14</f>
        <v>97.456224489795915</v>
      </c>
      <c r="ED14" s="174">
        <f>CI14/$M14</f>
        <v>194.91244897959183</v>
      </c>
      <c r="EE14" s="174">
        <f>CJ14/$M14</f>
        <v>1714.5076530612246</v>
      </c>
      <c r="EF14" s="174">
        <f>CK14/$M14</f>
        <v>129.94163265306122</v>
      </c>
      <c r="EG14" s="174">
        <f>CL14/$M14</f>
        <v>1.1550367346938777</v>
      </c>
      <c r="EH14" s="174">
        <f>CM14/$M14</f>
        <v>0.5811278571428572</v>
      </c>
      <c r="EI14" s="174">
        <f>CN14/$M14</f>
        <v>1.7939164285714284</v>
      </c>
      <c r="EJ14" s="174">
        <f>CO14/$M14</f>
        <v>0.7218979591836735</v>
      </c>
      <c r="EK14" s="174">
        <f>CP14/$M14</f>
        <v>70.746000000000009</v>
      </c>
      <c r="EL14" s="174">
        <f>CQ14/$M14</f>
        <v>0.38621540816326527</v>
      </c>
      <c r="EM14" s="174">
        <f>CR14/$M14</f>
        <v>0.38260591836734698</v>
      </c>
      <c r="EN14" s="174">
        <f>CS14/$M14</f>
        <v>5.3673113265306132</v>
      </c>
      <c r="EO14" s="174">
        <f>CT14/$M14</f>
        <v>3.1907889795918374</v>
      </c>
      <c r="EP14" s="174">
        <f>CU14/$M14</f>
        <v>1.032314081632653</v>
      </c>
      <c r="EQ14" s="174">
        <f>CV14/$M14</f>
        <v>21.656938775510202</v>
      </c>
      <c r="ER14" s="174">
        <f>CW14/$M14</f>
        <v>0</v>
      </c>
      <c r="ES14" s="174">
        <f>CX14/$M14</f>
        <v>21.656938775510202</v>
      </c>
      <c r="ET14" s="174">
        <f>CY14/$M14</f>
        <v>21.656938775510202</v>
      </c>
      <c r="EU14" s="174">
        <f>CZ14/$M14</f>
        <v>47.284316326530615</v>
      </c>
      <c r="EV14" s="174">
        <f>DA14/$M14</f>
        <v>0</v>
      </c>
      <c r="EW14" s="174">
        <f>DB14/$M14</f>
        <v>69367.174897959194</v>
      </c>
      <c r="EX14" s="174">
        <f>DC14/$M14</f>
        <v>3468.7196938775514</v>
      </c>
      <c r="EY14" s="174">
        <f>DD14/$M14</f>
        <v>0</v>
      </c>
      <c r="EZ14" s="174">
        <f>DE14/$M14</f>
        <v>155.2080612244898</v>
      </c>
      <c r="FA14" s="174">
        <f>DF14/$M14</f>
        <v>41541.618061224493</v>
      </c>
      <c r="FB14" s="174">
        <f>DG14/$M14</f>
        <v>0</v>
      </c>
      <c r="FC14" s="174">
        <f>DH14/$M14</f>
        <v>0</v>
      </c>
      <c r="FD14" s="174">
        <f>DI14/$M14</f>
        <v>0</v>
      </c>
      <c r="FE14" s="174">
        <f>DJ14/$M14</f>
        <v>2.5627377551020407</v>
      </c>
      <c r="FF14" s="174">
        <f>DK14/$M14</f>
        <v>0</v>
      </c>
      <c r="FG14" s="174">
        <f>DL14/$M14</f>
        <v>0</v>
      </c>
      <c r="FH14" s="174">
        <f>DM14/$M14</f>
        <v>8.3018265306122458</v>
      </c>
      <c r="FI14" s="174">
        <f>DN14/$M14</f>
        <v>0.18769346938775508</v>
      </c>
      <c r="FJ14" s="174">
        <f>DO14/$M14</f>
        <v>7.2189795918367354E-3</v>
      </c>
      <c r="FK14" s="174">
        <f>DP14/$M14</f>
        <v>0.33207306122448982</v>
      </c>
      <c r="FL14" s="174">
        <f>DQ14/$M14</f>
        <v>0</v>
      </c>
      <c r="FN14" s="181">
        <f>DT14/MAX(DT$2:DT$108)</f>
        <v>4.9711379852692951E-2</v>
      </c>
      <c r="FO14" s="181">
        <f>DU14/MAX(DU$2:DU$108)</f>
        <v>3.9121043299369981E-2</v>
      </c>
      <c r="FP14" s="181">
        <f>DY14/MAX(DY$2:DY$108)</f>
        <v>0.23189916532402441</v>
      </c>
      <c r="FQ14" s="181">
        <f>EA14/MAX(EA$2:EA$108)</f>
        <v>7.0570391152962542E-2</v>
      </c>
      <c r="FR14" s="181">
        <f>EB14/MAX(EB$2:EB$108)</f>
        <v>2.9898252307955855E-2</v>
      </c>
      <c r="FS14" s="181">
        <f>EC14/MAX(EC$2:EC$108)</f>
        <v>0.24674921272336683</v>
      </c>
      <c r="FT14" s="181">
        <f>ED14/MAX(ED$2:ED$108)</f>
        <v>0.10052745703544576</v>
      </c>
      <c r="FU14" s="181">
        <f>EE14/MAX(EE$2:EE$108)</f>
        <v>0.30922420370017167</v>
      </c>
      <c r="FV14" s="181">
        <f>EF14/MAX(EF$2:EF$108)</f>
        <v>0.1106172755577914</v>
      </c>
      <c r="FW14" s="181">
        <f>EG14/MAX(EG$2:EG$108)</f>
        <v>9.0660888586036131E-2</v>
      </c>
      <c r="FX14" s="181">
        <f>EH14/MAX(EH$2:EH$108)</f>
        <v>0.12386655005266944</v>
      </c>
      <c r="FY14" s="181">
        <f>EI14/MAX(EI$2:EI$108)</f>
        <v>0.14651655761471125</v>
      </c>
      <c r="FZ14" s="181">
        <f>EJ14/MAX(EJ$2:EJ$108)</f>
        <v>1.1861646847840209E-3</v>
      </c>
      <c r="GA14" s="181">
        <f>EK14/MAX(EK$2:EK$108)</f>
        <v>0.18300461910697266</v>
      </c>
      <c r="GB14" s="181">
        <f>EL14/MAX(EL$2:EL$108)</f>
        <v>2.7404937331955904E-2</v>
      </c>
      <c r="GC14" s="181">
        <f>EM14/MAX(EM$2:EM$108)</f>
        <v>4.3141337837073898E-2</v>
      </c>
      <c r="GD14" s="181">
        <f>EN14/MAX(EN$2:EN$108)</f>
        <v>5.063832270044305E-2</v>
      </c>
      <c r="GE14" s="181">
        <f>EO14/MAX(EO$2:EO$108)</f>
        <v>0.4057820640152241</v>
      </c>
      <c r="GF14" s="181">
        <f>EP14/MAX(EP$2:EP$108)</f>
        <v>0.32028698871662392</v>
      </c>
      <c r="GG14" s="181">
        <f>EQ14/MAX(EQ$2:EQ$108)</f>
        <v>6.5919643957669328E-3</v>
      </c>
      <c r="GH14" s="181">
        <f>ER14/MAX(ER$2:ER$108)</f>
        <v>0</v>
      </c>
      <c r="GI14" s="181">
        <f>ES14/MAX(ES$2:ES$108)</f>
        <v>1.7889920320659444E-2</v>
      </c>
      <c r="GJ14" s="181">
        <f>ET14/MAX(ET$2:ET$108)</f>
        <v>4.1454621457915775E-3</v>
      </c>
      <c r="GK14" s="181">
        <f>EU14/MAX(EU$2:EU$108)</f>
        <v>3.5787562025756371E-2</v>
      </c>
      <c r="GL14" s="181">
        <f>EV14/MAX(EV$2:EV$108)</f>
        <v>0</v>
      </c>
      <c r="GM14" s="181">
        <f>EW14/MAX(EW$2:EW$108)</f>
        <v>0.63842703685780766</v>
      </c>
      <c r="GN14" s="181">
        <f>EX14/MAX(EX$2:EX$108)</f>
        <v>0.63872287624030244</v>
      </c>
      <c r="GO14" s="181">
        <f>EY14/MAX(EY$2:EY$108)</f>
        <v>0</v>
      </c>
      <c r="GP14" s="181">
        <f>EZ14/MAX(EZ$2:EZ$108)</f>
        <v>6.8634002099744653E-3</v>
      </c>
      <c r="GQ14" s="181">
        <f>FA14/MAX(FA$2:FA$108)</f>
        <v>0.77094010043004257</v>
      </c>
      <c r="GR14" s="181">
        <f>FB14/MAX(FB$2:FB$108)</f>
        <v>0</v>
      </c>
      <c r="GS14" s="181">
        <f>FC14/MAX(FC$2:FC$108)</f>
        <v>0</v>
      </c>
      <c r="GT14" s="181">
        <f>FD14/MAX(FD$2:FD$108)</f>
        <v>0</v>
      </c>
      <c r="GU14" s="181">
        <f>FE14/MAX(FE$2:FE$108)</f>
        <v>3.935021366300058E-2</v>
      </c>
      <c r="GV14" s="181">
        <f>FF14/MAX(FF$2:FF$108)</f>
        <v>0</v>
      </c>
      <c r="GW14" s="181">
        <f>FG14/MAX(FG$2:FG$108)</f>
        <v>0</v>
      </c>
      <c r="GX14" s="181">
        <f>FH14/MAX(FH$2:FH$108)</f>
        <v>3.7634984297257893E-3</v>
      </c>
      <c r="GY14" s="170">
        <f>MAX(FN14:GX14)</f>
        <v>0.77094010043004257</v>
      </c>
      <c r="GZ14" s="170">
        <f>SUM(FN14:GX14)</f>
        <v>4.7432888463191043</v>
      </c>
      <c r="HA14" s="183">
        <f>GZ14/MAX(GZ$2:GZ$108)</f>
        <v>0.26584582147908109</v>
      </c>
      <c r="HB14" s="168">
        <v>13</v>
      </c>
    </row>
    <row r="15" spans="1:210" s="168" customFormat="1" x14ac:dyDescent="0.3">
      <c r="A15" s="168" t="s">
        <v>648</v>
      </c>
      <c r="B15" s="168">
        <v>0.98</v>
      </c>
      <c r="C15" s="168" t="s">
        <v>49</v>
      </c>
      <c r="D15" s="168">
        <v>333</v>
      </c>
      <c r="H15" s="168">
        <v>333</v>
      </c>
      <c r="K15" s="169">
        <f>AVERAGE(H15:J15)</f>
        <v>333</v>
      </c>
      <c r="L15" s="169"/>
      <c r="M15" s="170">
        <f>B15</f>
        <v>0.98</v>
      </c>
      <c r="N15" s="169">
        <v>220</v>
      </c>
      <c r="O15" s="169"/>
      <c r="P15" s="169">
        <f>K15/B15</f>
        <v>339.79591836734693</v>
      </c>
      <c r="Q15" s="171">
        <f>1/B15</f>
        <v>1.0204081632653061</v>
      </c>
      <c r="R15" s="168">
        <f>1/K15</f>
        <v>3.003003003003003E-3</v>
      </c>
      <c r="T15" s="172" t="s">
        <v>400</v>
      </c>
      <c r="U15" s="172" t="s">
        <v>401</v>
      </c>
      <c r="V15" s="173">
        <v>89.67</v>
      </c>
      <c r="W15" s="173">
        <v>32</v>
      </c>
      <c r="X15" s="173">
        <v>1.5</v>
      </c>
      <c r="Y15" s="173">
        <v>0.3</v>
      </c>
      <c r="Z15" s="173">
        <v>1.4</v>
      </c>
      <c r="AA15" s="173">
        <v>7.13</v>
      </c>
      <c r="AB15" s="173">
        <v>3.2</v>
      </c>
      <c r="AC15" s="173">
        <v>0.81</v>
      </c>
      <c r="AD15" s="173">
        <v>190</v>
      </c>
      <c r="AE15" s="173">
        <v>1.1000000000000001</v>
      </c>
      <c r="AF15" s="173">
        <v>31</v>
      </c>
      <c r="AG15" s="173">
        <v>42</v>
      </c>
      <c r="AH15" s="173">
        <v>296</v>
      </c>
      <c r="AI15" s="173">
        <v>40</v>
      </c>
      <c r="AJ15" s="173">
        <v>0.19</v>
      </c>
      <c r="AK15" s="173">
        <v>0.35</v>
      </c>
      <c r="AL15" s="173">
        <v>0.46600000000000003</v>
      </c>
      <c r="AM15" s="173">
        <v>1.2</v>
      </c>
      <c r="AN15" s="173">
        <v>60</v>
      </c>
      <c r="AO15" s="173">
        <v>7.0000000000000007E-2</v>
      </c>
      <c r="AP15" s="173">
        <v>0.1</v>
      </c>
      <c r="AQ15" s="173">
        <v>0.6</v>
      </c>
      <c r="AR15" s="173">
        <v>0.38</v>
      </c>
      <c r="AS15" s="173">
        <v>0.26300000000000001</v>
      </c>
      <c r="AT15" s="173">
        <v>194</v>
      </c>
      <c r="AU15" s="173">
        <v>0</v>
      </c>
      <c r="AV15" s="173">
        <v>194</v>
      </c>
      <c r="AW15" s="173">
        <v>194</v>
      </c>
      <c r="AX15" s="176"/>
      <c r="AY15" s="173">
        <v>0</v>
      </c>
      <c r="AZ15" s="173">
        <v>11587</v>
      </c>
      <c r="BA15" s="173">
        <v>579</v>
      </c>
      <c r="BB15" s="173">
        <v>0</v>
      </c>
      <c r="BC15" s="173">
        <v>0</v>
      </c>
      <c r="BD15" s="173">
        <v>6952</v>
      </c>
      <c r="BE15" s="173">
        <v>0</v>
      </c>
      <c r="BF15" s="173">
        <v>0</v>
      </c>
      <c r="BG15" s="173">
        <v>12825</v>
      </c>
      <c r="BH15" s="173">
        <v>2.86</v>
      </c>
      <c r="BI15" s="173">
        <v>0</v>
      </c>
      <c r="BJ15" s="173">
        <v>0</v>
      </c>
      <c r="BK15" s="173">
        <v>251</v>
      </c>
      <c r="BL15" s="173">
        <v>7.0000000000000007E-2</v>
      </c>
      <c r="BM15" s="173">
        <v>0.02</v>
      </c>
      <c r="BN15" s="173">
        <v>0.12</v>
      </c>
      <c r="BO15" s="173">
        <v>0</v>
      </c>
      <c r="BP15" s="173">
        <v>55</v>
      </c>
      <c r="BQ15" s="172" t="s">
        <v>321</v>
      </c>
      <c r="BR15" s="176"/>
      <c r="BS15" s="172" t="s">
        <v>393</v>
      </c>
      <c r="BT15" s="173">
        <v>30</v>
      </c>
      <c r="BU15" s="168">
        <f>AVERAGE(BP15,BR15)</f>
        <v>55</v>
      </c>
      <c r="BV15" s="168">
        <f>_xlfn.STDEV.P(BP15,BR15)</f>
        <v>0</v>
      </c>
      <c r="BW15" s="168">
        <f>(1-BT15/100)*K15</f>
        <v>233.1</v>
      </c>
      <c r="BX15" s="174">
        <f>(V15/100)*$BW15</f>
        <v>209.02077</v>
      </c>
      <c r="BY15" s="174">
        <f>(W15/100)*$BW15</f>
        <v>74.591999999999999</v>
      </c>
      <c r="BZ15" s="174">
        <f>(X15/100)*$BW15</f>
        <v>3.4964999999999997</v>
      </c>
      <c r="CA15" s="174">
        <f>(Y15/100)*$BW15</f>
        <v>0.69930000000000003</v>
      </c>
      <c r="CB15" s="174">
        <f>(Z15/100)*$BW15</f>
        <v>3.2633999999999994</v>
      </c>
      <c r="CC15" s="174">
        <f>(AA15/100)*$BW15</f>
        <v>16.62003</v>
      </c>
      <c r="CD15" s="174">
        <f>(AB15/100)*$BW15</f>
        <v>7.4592000000000001</v>
      </c>
      <c r="CE15" s="174">
        <f>(AC15/100)*$BW15</f>
        <v>1.8881100000000002</v>
      </c>
      <c r="CF15" s="174">
        <f>(AD15/100)*$BW15</f>
        <v>442.89</v>
      </c>
      <c r="CG15" s="174">
        <f>(AE15/100)*$BW15</f>
        <v>2.5641000000000003</v>
      </c>
      <c r="CH15" s="174">
        <f>(AF15/100)*$BW15</f>
        <v>72.260999999999996</v>
      </c>
      <c r="CI15" s="174">
        <f>(AG15/100)*$BW15</f>
        <v>97.902000000000001</v>
      </c>
      <c r="CJ15" s="174">
        <f>(AH15/100)*$BW15</f>
        <v>689.976</v>
      </c>
      <c r="CK15" s="174">
        <f>(AI15/100)*$BW15</f>
        <v>93.240000000000009</v>
      </c>
      <c r="CL15" s="174">
        <f>(AJ15/100)*$BW15</f>
        <v>0.44289000000000001</v>
      </c>
      <c r="CM15" s="174">
        <f>(AK15/100)*$BW15</f>
        <v>0.81584999999999985</v>
      </c>
      <c r="CN15" s="174">
        <f>(AL15/100)*$BW15</f>
        <v>1.086246</v>
      </c>
      <c r="CO15" s="174">
        <f>(AM15/100)*$BW15</f>
        <v>2.7972000000000001</v>
      </c>
      <c r="CP15" s="174">
        <f>(AN15/100)*$BW15</f>
        <v>139.85999999999999</v>
      </c>
      <c r="CQ15" s="174">
        <f>(AO15/100)*$BW15</f>
        <v>0.16317000000000001</v>
      </c>
      <c r="CR15" s="174">
        <f>(AP15/100)*$BW15</f>
        <v>0.2331</v>
      </c>
      <c r="CS15" s="174">
        <f>(AQ15/100)*$BW15</f>
        <v>1.3986000000000001</v>
      </c>
      <c r="CT15" s="174">
        <f>(AR15/100)*$BW15</f>
        <v>0.88578000000000001</v>
      </c>
      <c r="CU15" s="174">
        <f>(AS15/100)*$BW15</f>
        <v>0.61305299999999996</v>
      </c>
      <c r="CV15" s="174">
        <f>(AT15/100)*$BW15</f>
        <v>452.214</v>
      </c>
      <c r="CW15" s="174">
        <f>(AU15/100)*$BW15</f>
        <v>0</v>
      </c>
      <c r="CX15" s="174">
        <f>(AV15/100)*$BW15</f>
        <v>452.214</v>
      </c>
      <c r="CY15" s="174">
        <f>(AW15/100)*$BW15</f>
        <v>452.214</v>
      </c>
      <c r="CZ15" s="174">
        <f>(AX15/100)*$BW15</f>
        <v>0</v>
      </c>
      <c r="DA15" s="174">
        <f>(AY15/100)*$BW15</f>
        <v>0</v>
      </c>
      <c r="DB15" s="174">
        <f>(AZ15/100)*$BW15</f>
        <v>27009.296999999999</v>
      </c>
      <c r="DC15" s="174">
        <f>(BA15/100)*$BW15</f>
        <v>1349.6489999999999</v>
      </c>
      <c r="DD15" s="174">
        <f>(BB15/100)*$BW15</f>
        <v>0</v>
      </c>
      <c r="DE15" s="174">
        <f>(BC15/100)*$BW15</f>
        <v>0</v>
      </c>
      <c r="DF15" s="174">
        <f>(BD15/100)*$BW15</f>
        <v>16205.111999999999</v>
      </c>
      <c r="DG15" s="174">
        <f>(BE15/100)*$BW15</f>
        <v>0</v>
      </c>
      <c r="DH15" s="174">
        <f>(BF15/100)*$BW15</f>
        <v>0</v>
      </c>
      <c r="DI15" s="174">
        <f>(BG15/100)*$BW15</f>
        <v>29895.075000000001</v>
      </c>
      <c r="DJ15" s="174">
        <f>(BH15/100)*$BW15</f>
        <v>6.6666600000000003</v>
      </c>
      <c r="DK15" s="174">
        <f>(BI15/100)*$BW15</f>
        <v>0</v>
      </c>
      <c r="DL15" s="174">
        <f>(BJ15/100)*$BW15</f>
        <v>0</v>
      </c>
      <c r="DM15" s="174">
        <f>(BK15/100)*$BW15</f>
        <v>585.0809999999999</v>
      </c>
      <c r="DN15" s="174">
        <f>(BL15/100)*$BW15</f>
        <v>0.16317000000000001</v>
      </c>
      <c r="DO15" s="174">
        <f>(BM15/100)*$BW15</f>
        <v>4.6620000000000002E-2</v>
      </c>
      <c r="DP15" s="174">
        <f>(BN15/100)*$BW15</f>
        <v>0.27971999999999997</v>
      </c>
      <c r="DQ15" s="174">
        <f>(BO15/100)*$BW15</f>
        <v>0</v>
      </c>
      <c r="DR15" s="174"/>
      <c r="DS15" s="174">
        <f>BX15/$M15</f>
        <v>213.28649999999999</v>
      </c>
      <c r="DT15" s="174">
        <f>BY15/$M15</f>
        <v>76.114285714285714</v>
      </c>
      <c r="DU15" s="174">
        <f>BZ15/$M15</f>
        <v>3.5678571428571426</v>
      </c>
      <c r="DV15" s="174">
        <f>CA15/$M15</f>
        <v>0.71357142857142863</v>
      </c>
      <c r="DW15" s="174">
        <f>CB15/$M15</f>
        <v>3.3299999999999996</v>
      </c>
      <c r="DX15" s="174">
        <f>CC15/$M15</f>
        <v>16.959214285714285</v>
      </c>
      <c r="DY15" s="174">
        <f>CD15/$M15</f>
        <v>7.6114285714285712</v>
      </c>
      <c r="DZ15" s="174">
        <f>CE15/$M15</f>
        <v>1.9266428571428573</v>
      </c>
      <c r="EA15" s="174">
        <f>CF15/$M15</f>
        <v>451.92857142857144</v>
      </c>
      <c r="EB15" s="174">
        <f>CG15/$M15</f>
        <v>2.6164285714285715</v>
      </c>
      <c r="EC15" s="174">
        <f>CH15/$M15</f>
        <v>73.73571428571428</v>
      </c>
      <c r="ED15" s="174">
        <f>CI15/$M15</f>
        <v>99.9</v>
      </c>
      <c r="EE15" s="174">
        <f>CJ15/$M15</f>
        <v>704.05714285714282</v>
      </c>
      <c r="EF15" s="174">
        <f>CK15/$M15</f>
        <v>95.142857142857153</v>
      </c>
      <c r="EG15" s="174">
        <f>CL15/$M15</f>
        <v>0.45192857142857146</v>
      </c>
      <c r="EH15" s="174">
        <f>CM15/$M15</f>
        <v>0.83249999999999991</v>
      </c>
      <c r="EI15" s="174">
        <f>CN15/$M15</f>
        <v>1.1084142857142858</v>
      </c>
      <c r="EJ15" s="174">
        <f>CO15/$M15</f>
        <v>2.8542857142857145</v>
      </c>
      <c r="EK15" s="174">
        <f>CP15/$M15</f>
        <v>142.71428571428569</v>
      </c>
      <c r="EL15" s="174">
        <f>CQ15/$M15</f>
        <v>0.16650000000000001</v>
      </c>
      <c r="EM15" s="174">
        <f>CR15/$M15</f>
        <v>0.23785714285714285</v>
      </c>
      <c r="EN15" s="174">
        <f>CS15/$M15</f>
        <v>1.4271428571428573</v>
      </c>
      <c r="EO15" s="174">
        <f>CT15/$M15</f>
        <v>0.90385714285714291</v>
      </c>
      <c r="EP15" s="174">
        <f>CU15/$M15</f>
        <v>0.62556428571428568</v>
      </c>
      <c r="EQ15" s="174">
        <f>CV15/$M15</f>
        <v>461.44285714285712</v>
      </c>
      <c r="ER15" s="174">
        <f>CW15/$M15</f>
        <v>0</v>
      </c>
      <c r="ES15" s="174">
        <f>CX15/$M15</f>
        <v>461.44285714285712</v>
      </c>
      <c r="ET15" s="174">
        <f>CY15/$M15</f>
        <v>461.44285714285712</v>
      </c>
      <c r="EU15" s="174">
        <f>CZ15/$M15</f>
        <v>0</v>
      </c>
      <c r="EV15" s="174">
        <f>DA15/$M15</f>
        <v>0</v>
      </c>
      <c r="EW15" s="174">
        <f>DB15/$M15</f>
        <v>27560.507142857143</v>
      </c>
      <c r="EX15" s="174">
        <f>DC15/$M15</f>
        <v>1377.1928571428571</v>
      </c>
      <c r="EY15" s="174">
        <f>DD15/$M15</f>
        <v>0</v>
      </c>
      <c r="EZ15" s="174">
        <f>DE15/$M15</f>
        <v>0</v>
      </c>
      <c r="FA15" s="174">
        <f>DF15/$M15</f>
        <v>16535.82857142857</v>
      </c>
      <c r="FB15" s="174">
        <f>DG15/$M15</f>
        <v>0</v>
      </c>
      <c r="FC15" s="174">
        <f>DH15/$M15</f>
        <v>0</v>
      </c>
      <c r="FD15" s="174">
        <f>DI15/$M15</f>
        <v>30505.178571428572</v>
      </c>
      <c r="FE15" s="174">
        <f>DJ15/$M15</f>
        <v>6.8027142857142859</v>
      </c>
      <c r="FF15" s="174">
        <f>DK15/$M15</f>
        <v>0</v>
      </c>
      <c r="FG15" s="174">
        <f>DL15/$M15</f>
        <v>0</v>
      </c>
      <c r="FH15" s="174">
        <f>DM15/$M15</f>
        <v>597.02142857142849</v>
      </c>
      <c r="FI15" s="174">
        <f>DN15/$M15</f>
        <v>0.16650000000000001</v>
      </c>
      <c r="FJ15" s="174">
        <f>DO15/$M15</f>
        <v>4.7571428571428577E-2</v>
      </c>
      <c r="FK15" s="174">
        <f>DP15/$M15</f>
        <v>0.28542857142857142</v>
      </c>
      <c r="FL15" s="174">
        <f>DQ15/$M15</f>
        <v>0</v>
      </c>
      <c r="FN15" s="181">
        <f>DT15/MAX(DT$2:DT$108)</f>
        <v>1.1647525406923903E-2</v>
      </c>
      <c r="FO15" s="181">
        <f>DU15/MAX(DU$2:DU$108)</f>
        <v>1.9238712706257415E-2</v>
      </c>
      <c r="FP15" s="181">
        <f>DY15/MAX(DY$2:DY$108)</f>
        <v>0.14818546365914789</v>
      </c>
      <c r="FQ15" s="181">
        <f>EA15/MAX(EA$2:EA$108)</f>
        <v>0.2325213888807221</v>
      </c>
      <c r="FR15" s="181">
        <f>EB15/MAX(EB$2:EB$108)</f>
        <v>3.1409409839253312E-2</v>
      </c>
      <c r="FS15" s="181">
        <f>EC15/MAX(EC$2:EC$108)</f>
        <v>0.18669130211893367</v>
      </c>
      <c r="FT15" s="181">
        <f>ED15/MAX(ED$2:ED$108)</f>
        <v>5.1524122807017549E-2</v>
      </c>
      <c r="FU15" s="181">
        <f>EE15/MAX(EE$2:EE$108)</f>
        <v>0.1269819408333919</v>
      </c>
      <c r="FV15" s="181">
        <f>EF15/MAX(EF$2:EF$108)</f>
        <v>8.0993623298753217E-2</v>
      </c>
      <c r="FW15" s="181">
        <f>EG15/MAX(EG$2:EG$108)</f>
        <v>3.5472677736081842E-2</v>
      </c>
      <c r="FX15" s="181">
        <f>EH15/MAX(EH$2:EH$108)</f>
        <v>0.17744615346067955</v>
      </c>
      <c r="FY15" s="181">
        <f>EI15/MAX(EI$2:EI$108)</f>
        <v>9.0528768769430903E-2</v>
      </c>
      <c r="FZ15" s="181">
        <f>EJ15/MAX(EJ$2:EJ$108)</f>
        <v>4.689932796593254E-3</v>
      </c>
      <c r="GA15" s="181">
        <f>EK15/MAX(EK$2:EK$108)</f>
        <v>0.36917102731273177</v>
      </c>
      <c r="GB15" s="181">
        <f>EL15/MAX(EL$2:EL$108)</f>
        <v>1.1814448541736505E-2</v>
      </c>
      <c r="GC15" s="181">
        <f>EM15/MAX(EM$2:EM$108)</f>
        <v>2.6819959818574778E-2</v>
      </c>
      <c r="GD15" s="181">
        <f>EN15/MAX(EN$2:EN$108)</f>
        <v>1.3464492022739779E-2</v>
      </c>
      <c r="GE15" s="181">
        <f>EO15/MAX(EO$2:EO$108)</f>
        <v>0.11494618395303328</v>
      </c>
      <c r="GF15" s="181">
        <f>EP15/MAX(EP$2:EP$108)</f>
        <v>0.1940883156444165</v>
      </c>
      <c r="GG15" s="181">
        <f>EQ15/MAX(EQ$2:EQ$108)</f>
        <v>0.14045451744114382</v>
      </c>
      <c r="GH15" s="181">
        <f>ER15/MAX(ER$2:ER$108)</f>
        <v>0</v>
      </c>
      <c r="GI15" s="181">
        <f>ES15/MAX(ES$2:ES$108)</f>
        <v>0.38117926233222565</v>
      </c>
      <c r="GJ15" s="181">
        <f>ET15/MAX(ET$2:ET$108)</f>
        <v>8.8327067669172935E-2</v>
      </c>
      <c r="GK15" s="181">
        <f>EU15/MAX(EU$2:EU$108)</f>
        <v>0</v>
      </c>
      <c r="GL15" s="181">
        <f>EV15/MAX(EV$2:EV$108)</f>
        <v>0</v>
      </c>
      <c r="GM15" s="181">
        <f>EW15/MAX(EW$2:EW$108)</f>
        <v>0.25365560779137902</v>
      </c>
      <c r="GN15" s="181">
        <f>EX15/MAX(EX$2:EX$108)</f>
        <v>0.253593446713062</v>
      </c>
      <c r="GO15" s="181">
        <f>EY15/MAX(EY$2:EY$108)</f>
        <v>0</v>
      </c>
      <c r="GP15" s="181">
        <f>EZ15/MAX(EZ$2:EZ$108)</f>
        <v>0</v>
      </c>
      <c r="GQ15" s="181">
        <f>FA15/MAX(FA$2:FA$108)</f>
        <v>0.30687618668976185</v>
      </c>
      <c r="GR15" s="181">
        <f>FB15/MAX(FB$2:FB$108)</f>
        <v>0</v>
      </c>
      <c r="GS15" s="181">
        <f>FC15/MAX(FC$2:FC$108)</f>
        <v>0</v>
      </c>
      <c r="GT15" s="181">
        <f>FD15/MAX(FD$2:FD$108)</f>
        <v>0.95347718526663017</v>
      </c>
      <c r="GU15" s="181">
        <f>FE15/MAX(FE$2:FE$108)</f>
        <v>0.10445401996293803</v>
      </c>
      <c r="GV15" s="181">
        <f>FF15/MAX(FF$2:FF$108)</f>
        <v>0</v>
      </c>
      <c r="GW15" s="181">
        <f>FG15/MAX(FG$2:FG$108)</f>
        <v>0</v>
      </c>
      <c r="GX15" s="181">
        <f>FH15/MAX(FH$2:FH$108)</f>
        <v>0.2706499829472484</v>
      </c>
      <c r="GY15" s="170">
        <f>MAX(FN15:GX15)</f>
        <v>0.95347718526663017</v>
      </c>
      <c r="GZ15" s="170">
        <f>SUM(FN15:GX15)</f>
        <v>4.6803027264199821</v>
      </c>
      <c r="HA15" s="183">
        <f>GZ15/MAX(GZ$2:GZ$108)</f>
        <v>0.26231565552695774</v>
      </c>
      <c r="HB15" s="168">
        <v>15</v>
      </c>
    </row>
    <row r="16" spans="1:210" s="168" customFormat="1" x14ac:dyDescent="0.3">
      <c r="A16" s="168" t="s">
        <v>503</v>
      </c>
      <c r="B16" s="168">
        <v>1.1399999999999999</v>
      </c>
      <c r="C16" s="168" t="s">
        <v>601</v>
      </c>
      <c r="D16" s="168">
        <v>1</v>
      </c>
      <c r="G16" s="168" t="s">
        <v>602</v>
      </c>
      <c r="H16" s="168">
        <f>D16*456</f>
        <v>456</v>
      </c>
      <c r="K16" s="169">
        <f>AVERAGE(H16:J16)</f>
        <v>456</v>
      </c>
      <c r="M16" s="171">
        <f>B16</f>
        <v>1.1399999999999999</v>
      </c>
      <c r="Q16" s="171">
        <f>1/B16</f>
        <v>0.87719298245614041</v>
      </c>
      <c r="T16" s="172" t="s">
        <v>538</v>
      </c>
      <c r="U16" s="172" t="s">
        <v>539</v>
      </c>
      <c r="V16" s="173">
        <v>69.489999999999995</v>
      </c>
      <c r="W16" s="173">
        <v>116</v>
      </c>
      <c r="X16" s="173">
        <v>8.34</v>
      </c>
      <c r="Y16" s="173">
        <v>0.39</v>
      </c>
      <c r="Z16" s="173">
        <v>1.27</v>
      </c>
      <c r="AA16" s="173">
        <v>20.51</v>
      </c>
      <c r="AB16" s="173">
        <v>8.3000000000000007</v>
      </c>
      <c r="AC16" s="173">
        <v>2.9</v>
      </c>
      <c r="AD16" s="173">
        <v>14</v>
      </c>
      <c r="AE16" s="173">
        <v>1.29</v>
      </c>
      <c r="AF16" s="173">
        <v>36</v>
      </c>
      <c r="AG16" s="173">
        <v>99</v>
      </c>
      <c r="AH16" s="173">
        <v>362</v>
      </c>
      <c r="AI16" s="173">
        <v>238</v>
      </c>
      <c r="AJ16" s="173">
        <v>1</v>
      </c>
      <c r="AK16" s="173">
        <v>0.18099999999999999</v>
      </c>
      <c r="AL16" s="173">
        <v>0.39600000000000002</v>
      </c>
      <c r="AM16" s="173">
        <v>0.6</v>
      </c>
      <c r="AN16" s="173">
        <v>0.4</v>
      </c>
      <c r="AO16" s="173">
        <v>0.19</v>
      </c>
      <c r="AP16" s="173">
        <v>5.6000000000000001E-2</v>
      </c>
      <c r="AQ16" s="173">
        <v>0.89</v>
      </c>
      <c r="AR16" s="173">
        <v>0.59499999999999997</v>
      </c>
      <c r="AS16" s="173">
        <v>4.8000000000000001E-2</v>
      </c>
      <c r="AT16" s="173">
        <v>65</v>
      </c>
      <c r="AU16" s="173">
        <v>0</v>
      </c>
      <c r="AV16" s="173">
        <v>65</v>
      </c>
      <c r="AW16" s="173">
        <v>65</v>
      </c>
      <c r="AX16" s="173">
        <v>32.799999999999997</v>
      </c>
      <c r="AY16" s="173">
        <v>0</v>
      </c>
      <c r="AZ16" s="173">
        <v>7</v>
      </c>
      <c r="BA16" s="173">
        <v>0</v>
      </c>
      <c r="BB16" s="173">
        <v>0</v>
      </c>
      <c r="BC16" s="173">
        <v>0</v>
      </c>
      <c r="BD16" s="173">
        <v>4</v>
      </c>
      <c r="BE16" s="173">
        <v>0</v>
      </c>
      <c r="BF16" s="173">
        <v>0</v>
      </c>
      <c r="BG16" s="173">
        <v>0</v>
      </c>
      <c r="BH16" s="173">
        <v>0.03</v>
      </c>
      <c r="BI16" s="173">
        <v>0</v>
      </c>
      <c r="BJ16" s="173">
        <v>0</v>
      </c>
      <c r="BK16" s="173">
        <v>5</v>
      </c>
      <c r="BL16" s="173">
        <v>5.3999999999999999E-2</v>
      </c>
      <c r="BM16" s="173">
        <v>8.1000000000000003E-2</v>
      </c>
      <c r="BN16" s="173">
        <v>0.16500000000000001</v>
      </c>
      <c r="BO16" s="173">
        <v>0</v>
      </c>
      <c r="BP16" s="173">
        <v>196</v>
      </c>
      <c r="BQ16" s="172" t="s">
        <v>386</v>
      </c>
      <c r="BR16" s="176"/>
      <c r="BS16" s="172" t="s">
        <v>393</v>
      </c>
      <c r="BT16" s="173">
        <v>0</v>
      </c>
      <c r="BU16" s="168">
        <f>AVERAGE(BP16,BR16)</f>
        <v>196</v>
      </c>
      <c r="BV16" s="168">
        <f>_xlfn.STDEV.P(BP16,BR16)</f>
        <v>0</v>
      </c>
      <c r="BW16" s="168">
        <f>(1-BT16/100)*K16</f>
        <v>456</v>
      </c>
      <c r="BX16" s="174">
        <f>(V16/100)*$BW16</f>
        <v>316.87439999999998</v>
      </c>
      <c r="BY16" s="174">
        <f>(W16/100)*$BW16</f>
        <v>528.95999999999992</v>
      </c>
      <c r="BZ16" s="174">
        <f>(X16/100)*$BW16</f>
        <v>38.0304</v>
      </c>
      <c r="CA16" s="174">
        <f>(Y16/100)*$BW16</f>
        <v>1.7784000000000002</v>
      </c>
      <c r="CB16" s="174">
        <f>(Z16/100)*$BW16</f>
        <v>5.7911999999999999</v>
      </c>
      <c r="CC16" s="174">
        <f>(AA16/100)*$BW16</f>
        <v>93.525599999999997</v>
      </c>
      <c r="CD16" s="174">
        <f>(AB16/100)*$BW16</f>
        <v>37.847999999999999</v>
      </c>
      <c r="CE16" s="174">
        <f>(AC16/100)*$BW16</f>
        <v>13.223999999999998</v>
      </c>
      <c r="CF16" s="174">
        <f>(AD16/100)*$BW16</f>
        <v>63.84</v>
      </c>
      <c r="CG16" s="174">
        <f>(AE16/100)*$BW16</f>
        <v>5.8823999999999996</v>
      </c>
      <c r="CH16" s="174">
        <f>(AF16/100)*$BW16</f>
        <v>164.16</v>
      </c>
      <c r="CI16" s="174">
        <f>(AG16/100)*$BW16</f>
        <v>451.44</v>
      </c>
      <c r="CJ16" s="174">
        <f>(AH16/100)*$BW16</f>
        <v>1650.72</v>
      </c>
      <c r="CK16" s="174">
        <f>(AI16/100)*$BW16</f>
        <v>1085.28</v>
      </c>
      <c r="CL16" s="174">
        <f>(AJ16/100)*$BW16</f>
        <v>4.5600000000000005</v>
      </c>
      <c r="CM16" s="174">
        <f>(AK16/100)*$BW16</f>
        <v>0.82535999999999998</v>
      </c>
      <c r="CN16" s="174">
        <f>(AL16/100)*$BW16</f>
        <v>1.80576</v>
      </c>
      <c r="CO16" s="174">
        <f>(AM16/100)*$BW16</f>
        <v>2.7360000000000002</v>
      </c>
      <c r="CP16" s="174">
        <f>(AN16/100)*$BW16</f>
        <v>1.8240000000000001</v>
      </c>
      <c r="CQ16" s="174">
        <f>(AO16/100)*$BW16</f>
        <v>0.86639999999999995</v>
      </c>
      <c r="CR16" s="174">
        <f>(AP16/100)*$BW16</f>
        <v>0.25536000000000003</v>
      </c>
      <c r="CS16" s="174">
        <f>(AQ16/100)*$BW16</f>
        <v>4.0583999999999998</v>
      </c>
      <c r="CT16" s="174">
        <f>(AR16/100)*$BW16</f>
        <v>2.7131999999999996</v>
      </c>
      <c r="CU16" s="174">
        <f>(AS16/100)*$BW16</f>
        <v>0.21888000000000002</v>
      </c>
      <c r="CV16" s="174">
        <f>(AT16/100)*$BW16</f>
        <v>296.40000000000003</v>
      </c>
      <c r="CW16" s="174">
        <f>(AU16/100)*$BW16</f>
        <v>0</v>
      </c>
      <c r="CX16" s="174">
        <f>(AV16/100)*$BW16</f>
        <v>296.40000000000003</v>
      </c>
      <c r="CY16" s="174">
        <f>(AW16/100)*$BW16</f>
        <v>296.40000000000003</v>
      </c>
      <c r="CZ16" s="174">
        <f>(AX16/100)*$BW16</f>
        <v>149.56799999999998</v>
      </c>
      <c r="DA16" s="174">
        <f>(AY16/100)*$BW16</f>
        <v>0</v>
      </c>
      <c r="DB16" s="174">
        <f>(AZ16/100)*$BW16</f>
        <v>31.92</v>
      </c>
      <c r="DC16" s="174">
        <f>(BA16/100)*$BW16</f>
        <v>0</v>
      </c>
      <c r="DD16" s="174">
        <f>(BB16/100)*$BW16</f>
        <v>0</v>
      </c>
      <c r="DE16" s="174">
        <f>(BC16/100)*$BW16</f>
        <v>0</v>
      </c>
      <c r="DF16" s="174">
        <f>(BD16/100)*$BW16</f>
        <v>18.240000000000002</v>
      </c>
      <c r="DG16" s="174">
        <f>(BE16/100)*$BW16</f>
        <v>0</v>
      </c>
      <c r="DH16" s="174">
        <f>(BF16/100)*$BW16</f>
        <v>0</v>
      </c>
      <c r="DI16" s="174">
        <f>(BG16/100)*$BW16</f>
        <v>0</v>
      </c>
      <c r="DJ16" s="174">
        <f>(BH16/100)*$BW16</f>
        <v>0.13679999999999998</v>
      </c>
      <c r="DK16" s="174">
        <f>(BI16/100)*$BW16</f>
        <v>0</v>
      </c>
      <c r="DL16" s="174">
        <f>(BJ16/100)*$BW16</f>
        <v>0</v>
      </c>
      <c r="DM16" s="174">
        <f>(BK16/100)*$BW16</f>
        <v>22.8</v>
      </c>
      <c r="DN16" s="174">
        <f>(BL16/100)*$BW16</f>
        <v>0.24624000000000001</v>
      </c>
      <c r="DO16" s="174">
        <f>(BM16/100)*$BW16</f>
        <v>0.36936000000000002</v>
      </c>
      <c r="DP16" s="174">
        <f>(BN16/100)*$BW16</f>
        <v>0.75239999999999996</v>
      </c>
      <c r="DQ16" s="174">
        <f>(BO16/100)*$BW16</f>
        <v>0</v>
      </c>
      <c r="DR16" s="174"/>
      <c r="DS16" s="174">
        <f>BX16/$M16</f>
        <v>277.95999999999998</v>
      </c>
      <c r="DT16" s="174">
        <f>BY16/$M16</f>
        <v>464</v>
      </c>
      <c r="DU16" s="174">
        <f>BZ16/$M16</f>
        <v>33.360000000000007</v>
      </c>
      <c r="DV16" s="174">
        <f>CA16/$M16</f>
        <v>1.5600000000000003</v>
      </c>
      <c r="DW16" s="174">
        <f>CB16/$M16</f>
        <v>5.08</v>
      </c>
      <c r="DX16" s="174">
        <f>CC16/$M16</f>
        <v>82.04</v>
      </c>
      <c r="DY16" s="174">
        <f>CD16/$M16</f>
        <v>33.200000000000003</v>
      </c>
      <c r="DZ16" s="174">
        <f>CE16/$M16</f>
        <v>11.6</v>
      </c>
      <c r="EA16" s="174">
        <f>CF16/$M16</f>
        <v>56.000000000000007</v>
      </c>
      <c r="EB16" s="174">
        <f>CG16/$M16</f>
        <v>5.16</v>
      </c>
      <c r="EC16" s="174">
        <f>CH16/$M16</f>
        <v>144</v>
      </c>
      <c r="ED16" s="174">
        <f>CI16/$M16</f>
        <v>396.00000000000006</v>
      </c>
      <c r="EE16" s="174">
        <f>CJ16/$M16</f>
        <v>1448.0000000000002</v>
      </c>
      <c r="EF16" s="174">
        <f>CK16/$M16</f>
        <v>952.00000000000011</v>
      </c>
      <c r="EG16" s="174">
        <f>CL16/$M16</f>
        <v>4.0000000000000009</v>
      </c>
      <c r="EH16" s="174">
        <f>CM16/$M16</f>
        <v>0.72400000000000009</v>
      </c>
      <c r="EI16" s="174">
        <f>CN16/$M16</f>
        <v>1.5840000000000001</v>
      </c>
      <c r="EJ16" s="174">
        <f>CO16/$M16</f>
        <v>2.4000000000000004</v>
      </c>
      <c r="EK16" s="174">
        <f>CP16/$M16</f>
        <v>1.6</v>
      </c>
      <c r="EL16" s="174">
        <f>CQ16/$M16</f>
        <v>0.76</v>
      </c>
      <c r="EM16" s="174">
        <f>CR16/$M16</f>
        <v>0.22400000000000006</v>
      </c>
      <c r="EN16" s="174">
        <f>CS16/$M16</f>
        <v>3.56</v>
      </c>
      <c r="EO16" s="174">
        <f>CT16/$M16</f>
        <v>2.38</v>
      </c>
      <c r="EP16" s="174">
        <f>CU16/$M16</f>
        <v>0.19200000000000003</v>
      </c>
      <c r="EQ16" s="174">
        <f>CV16/$M16</f>
        <v>260.00000000000006</v>
      </c>
      <c r="ER16" s="174">
        <f>CW16/$M16</f>
        <v>0</v>
      </c>
      <c r="ES16" s="174">
        <f>CX16/$M16</f>
        <v>260.00000000000006</v>
      </c>
      <c r="ET16" s="174">
        <f>CY16/$M16</f>
        <v>260.00000000000006</v>
      </c>
      <c r="EU16" s="174">
        <f>CZ16/$M16</f>
        <v>131.19999999999999</v>
      </c>
      <c r="EV16" s="174">
        <f>DA16/$M16</f>
        <v>0</v>
      </c>
      <c r="EW16" s="174">
        <f>DB16/$M16</f>
        <v>28.000000000000004</v>
      </c>
      <c r="EX16" s="174">
        <f>DC16/$M16</f>
        <v>0</v>
      </c>
      <c r="EY16" s="174">
        <f>DD16/$M16</f>
        <v>0</v>
      </c>
      <c r="EZ16" s="174">
        <f>DE16/$M16</f>
        <v>0</v>
      </c>
      <c r="FA16" s="174">
        <f>DF16/$M16</f>
        <v>16.000000000000004</v>
      </c>
      <c r="FB16" s="174">
        <f>DG16/$M16</f>
        <v>0</v>
      </c>
      <c r="FC16" s="174">
        <f>DH16/$M16</f>
        <v>0</v>
      </c>
      <c r="FD16" s="174">
        <f>DI16/$M16</f>
        <v>0</v>
      </c>
      <c r="FE16" s="174">
        <f>DJ16/$M16</f>
        <v>0.12</v>
      </c>
      <c r="FF16" s="174">
        <f>DK16/$M16</f>
        <v>0</v>
      </c>
      <c r="FG16" s="174">
        <f>DL16/$M16</f>
        <v>0</v>
      </c>
      <c r="FH16" s="174">
        <f>DM16/$M16</f>
        <v>20.000000000000004</v>
      </c>
      <c r="FI16" s="174">
        <f>DN16/$M16</f>
        <v>0.21600000000000003</v>
      </c>
      <c r="FJ16" s="174">
        <f>DO16/$M16</f>
        <v>0.32400000000000007</v>
      </c>
      <c r="FK16" s="174">
        <f>DP16/$M16</f>
        <v>0.66</v>
      </c>
      <c r="FL16" s="174">
        <f>DQ16/$M16</f>
        <v>0</v>
      </c>
      <c r="FN16" s="181">
        <f>DT16/MAX(DT$2:DT$108)</f>
        <v>7.1004434162328892E-2</v>
      </c>
      <c r="FO16" s="181">
        <f>DU16/MAX(DU$2:DU$108)</f>
        <v>0.17988485249910841</v>
      </c>
      <c r="FP16" s="181">
        <f>DY16/MAX(DY$2:DY$108)</f>
        <v>0.64636452241715414</v>
      </c>
      <c r="FQ16" s="181">
        <f>EA16/MAX(EA$2:EA$108)</f>
        <v>2.8812512862728963E-2</v>
      </c>
      <c r="FR16" s="181">
        <f>EB16/MAX(EB$2:EB$108)</f>
        <v>6.1944192377495468E-2</v>
      </c>
      <c r="FS16" s="181">
        <f>EC16/MAX(EC$2:EC$108)</f>
        <v>0.36459330143540669</v>
      </c>
      <c r="FT16" s="181">
        <f>ED16/MAX(ED$2:ED$108)</f>
        <v>0.20423976608187136</v>
      </c>
      <c r="FU16" s="181">
        <f>EE16/MAX(EE$2:EE$108)</f>
        <v>0.26115756681423191</v>
      </c>
      <c r="FV16" s="181">
        <f>EF16/MAX(EF$2:EF$108)</f>
        <v>0.81042268117551275</v>
      </c>
      <c r="FW16" s="181">
        <f>EG16/MAX(EG$2:EG$108)</f>
        <v>0.31396711762613932</v>
      </c>
      <c r="FX16" s="181">
        <f>EH16/MAX(EH$2:EH$108)</f>
        <v>0.15431953766430273</v>
      </c>
      <c r="FY16" s="181">
        <f>EI16/MAX(EI$2:EI$108)</f>
        <v>0.12937181663837011</v>
      </c>
      <c r="FZ16" s="181">
        <f>EJ16/MAX(EJ$2:EJ$108)</f>
        <v>3.9434870361745077E-3</v>
      </c>
      <c r="GA16" s="181">
        <f>EK16/MAX(EK$2:EK$108)</f>
        <v>4.1388543602628594E-3</v>
      </c>
      <c r="GB16" s="181">
        <f>EL16/MAX(EL$2:EL$108)</f>
        <v>5.3927813163481941E-2</v>
      </c>
      <c r="GC16" s="181">
        <f>EM16/MAX(EM$2:EM$108)</f>
        <v>2.5257475672988149E-2</v>
      </c>
      <c r="GD16" s="181">
        <f>EN16/MAX(EN$2:EN$108)</f>
        <v>3.3587101221889418E-2</v>
      </c>
      <c r="GE16" s="181">
        <f>EO16/MAX(EO$2:EO$108)</f>
        <v>0.3026716334214532</v>
      </c>
      <c r="GF16" s="181">
        <f>EP16/MAX(EP$2:EP$108)</f>
        <v>5.9570147233034366E-2</v>
      </c>
      <c r="GG16" s="181">
        <f>EQ16/MAX(EQ$2:EQ$108)</f>
        <v>7.9139104592081302E-2</v>
      </c>
      <c r="GH16" s="181">
        <f>ER16/MAX(ER$2:ER$108)</f>
        <v>0</v>
      </c>
      <c r="GI16" s="181">
        <f>ES16/MAX(ES$2:ES$108)</f>
        <v>0.2147754736524104</v>
      </c>
      <c r="GJ16" s="181">
        <f>ET16/MAX(ET$2:ET$108)</f>
        <v>4.9767890516669695E-2</v>
      </c>
      <c r="GK16" s="181">
        <f>EU16/MAX(EU$2:EU$108)</f>
        <v>9.9299905392620597E-2</v>
      </c>
      <c r="GL16" s="181">
        <f>EV16/MAX(EV$2:EV$108)</f>
        <v>0</v>
      </c>
      <c r="GM16" s="181">
        <f>EW16/MAX(EW$2:EW$108)</f>
        <v>2.5770051985416138E-4</v>
      </c>
      <c r="GN16" s="181">
        <f>EX16/MAX(EX$2:EX$108)</f>
        <v>0</v>
      </c>
      <c r="GO16" s="181">
        <f>EY16/MAX(EY$2:EY$108)</f>
        <v>0</v>
      </c>
      <c r="GP16" s="181">
        <f>EZ16/MAX(EZ$2:EZ$108)</f>
        <v>0</v>
      </c>
      <c r="GQ16" s="181">
        <f>FA16/MAX(FA$2:FA$108)</f>
        <v>2.9693214136967809E-4</v>
      </c>
      <c r="GR16" s="181">
        <f>FB16/MAX(FB$2:FB$108)</f>
        <v>0</v>
      </c>
      <c r="GS16" s="181">
        <f>FC16/MAX(FC$2:FC$108)</f>
        <v>0</v>
      </c>
      <c r="GT16" s="181">
        <f>FD16/MAX(FD$2:FD$108)</f>
        <v>0</v>
      </c>
      <c r="GU16" s="181">
        <f>FE16/MAX(FE$2:FE$108)</f>
        <v>1.8425707547169814E-3</v>
      </c>
      <c r="GV16" s="181">
        <f>FF16/MAX(FF$2:FF$108)</f>
        <v>0</v>
      </c>
      <c r="GW16" s="181">
        <f>FG16/MAX(FG$2:FG$108)</f>
        <v>0</v>
      </c>
      <c r="GX16" s="181">
        <f>FH16/MAX(FH$2:FH$108)</f>
        <v>9.0666756667300251E-3</v>
      </c>
      <c r="GY16" s="170">
        <f>MAX(FN16:GX16)</f>
        <v>0.81042268117551275</v>
      </c>
      <c r="GZ16" s="170">
        <f>SUM(FN16:GX16)</f>
        <v>4.163625067100388</v>
      </c>
      <c r="HA16" s="183">
        <f>GZ16/MAX(GZ$2:GZ$108)</f>
        <v>0.23335756310796074</v>
      </c>
      <c r="HB16" s="168">
        <v>17</v>
      </c>
    </row>
    <row r="17" spans="1:210" s="168" customFormat="1" x14ac:dyDescent="0.3">
      <c r="A17" s="168" t="s">
        <v>497</v>
      </c>
      <c r="B17" s="168">
        <v>1.26</v>
      </c>
      <c r="C17" s="168" t="s">
        <v>601</v>
      </c>
      <c r="D17" s="168">
        <v>2</v>
      </c>
      <c r="G17" s="168" t="s">
        <v>50</v>
      </c>
      <c r="H17" s="168">
        <f>D17*456</f>
        <v>912</v>
      </c>
      <c r="K17" s="169">
        <f>AVERAGE(H17:J17)</f>
        <v>912</v>
      </c>
      <c r="M17" s="171">
        <f>B17</f>
        <v>1.26</v>
      </c>
      <c r="Q17" s="171">
        <f>1/B17</f>
        <v>0.79365079365079361</v>
      </c>
      <c r="T17" s="184" t="s">
        <v>524</v>
      </c>
      <c r="U17" s="184" t="s">
        <v>525</v>
      </c>
      <c r="V17" s="185">
        <v>70.27</v>
      </c>
      <c r="W17" s="185">
        <v>123</v>
      </c>
      <c r="X17" s="185">
        <v>2.74</v>
      </c>
      <c r="Y17" s="185">
        <v>0.97</v>
      </c>
      <c r="Z17" s="185">
        <v>0.44</v>
      </c>
      <c r="AA17" s="185">
        <v>25.58</v>
      </c>
      <c r="AB17" s="185">
        <v>1.6</v>
      </c>
      <c r="AC17" s="185">
        <v>0.24</v>
      </c>
      <c r="AD17" s="185">
        <v>3</v>
      </c>
      <c r="AE17" s="185">
        <v>0.56000000000000005</v>
      </c>
      <c r="AF17" s="185">
        <v>39</v>
      </c>
      <c r="AG17" s="185">
        <v>103</v>
      </c>
      <c r="AH17" s="185">
        <v>86</v>
      </c>
      <c r="AI17" s="185">
        <v>4</v>
      </c>
      <c r="AJ17" s="185">
        <v>0.71</v>
      </c>
      <c r="AK17" s="185">
        <v>0.106</v>
      </c>
      <c r="AL17" s="185">
        <v>0.97399999999999998</v>
      </c>
      <c r="AM17" s="185">
        <v>5.8</v>
      </c>
      <c r="AN17" s="185">
        <v>0</v>
      </c>
      <c r="AO17" s="185">
        <v>0.17799999999999999</v>
      </c>
      <c r="AP17" s="185">
        <v>6.9000000000000006E-2</v>
      </c>
      <c r="AQ17" s="185">
        <v>2.5609999999999999</v>
      </c>
      <c r="AR17" s="185">
        <v>0.38</v>
      </c>
      <c r="AS17" s="185">
        <v>0.123</v>
      </c>
      <c r="AT17" s="185">
        <v>9</v>
      </c>
      <c r="AU17" s="185">
        <v>0</v>
      </c>
      <c r="AV17" s="185">
        <v>9</v>
      </c>
      <c r="AW17" s="185">
        <v>9</v>
      </c>
      <c r="AX17" s="185">
        <v>9.1999999999999993</v>
      </c>
      <c r="AY17" s="185">
        <v>0</v>
      </c>
      <c r="AZ17" s="185">
        <v>0</v>
      </c>
      <c r="BA17" s="185">
        <v>0</v>
      </c>
      <c r="BB17" s="185">
        <v>0</v>
      </c>
      <c r="BC17" s="185">
        <v>0</v>
      </c>
      <c r="BD17" s="185">
        <v>0</v>
      </c>
      <c r="BE17" s="185">
        <v>0</v>
      </c>
      <c r="BF17" s="185">
        <v>0</v>
      </c>
      <c r="BG17" s="185">
        <v>0</v>
      </c>
      <c r="BH17" s="185">
        <v>0.17</v>
      </c>
      <c r="BI17" s="185">
        <v>0</v>
      </c>
      <c r="BJ17" s="185">
        <v>0</v>
      </c>
      <c r="BK17" s="185">
        <v>0.2</v>
      </c>
      <c r="BL17" s="185">
        <v>0.26</v>
      </c>
      <c r="BM17" s="185">
        <v>0.36899999999999999</v>
      </c>
      <c r="BN17" s="185">
        <v>0.36599999999999999</v>
      </c>
      <c r="BO17" s="185">
        <v>0</v>
      </c>
      <c r="BP17" s="185">
        <v>202</v>
      </c>
      <c r="BQ17" s="184" t="s">
        <v>386</v>
      </c>
      <c r="BR17" s="176"/>
      <c r="BS17" s="184" t="s">
        <v>393</v>
      </c>
      <c r="BT17" s="185">
        <v>0</v>
      </c>
      <c r="BU17" s="168">
        <f>AVERAGE(BP17,BR17)</f>
        <v>202</v>
      </c>
      <c r="BV17" s="168">
        <f>_xlfn.STDEV.P(BP17,BR17)</f>
        <v>0</v>
      </c>
      <c r="BW17" s="168">
        <f>(1-BT17/100)*K17</f>
        <v>912</v>
      </c>
      <c r="BX17" s="174">
        <f>(V17/100)*$BW17</f>
        <v>640.86239999999998</v>
      </c>
      <c r="BY17" s="174">
        <f>(W17/100)*$BW17</f>
        <v>1121.76</v>
      </c>
      <c r="BZ17" s="174">
        <f>(X17/100)*$BW17</f>
        <v>24.988800000000001</v>
      </c>
      <c r="CA17" s="174">
        <f>(Y17/100)*$BW17</f>
        <v>8.8464000000000009</v>
      </c>
      <c r="CB17" s="174">
        <f>(Z17/100)*$BW17</f>
        <v>4.0128000000000004</v>
      </c>
      <c r="CC17" s="174">
        <f>(AA17/100)*$BW17</f>
        <v>233.28959999999998</v>
      </c>
      <c r="CD17" s="174">
        <f>(AB17/100)*$BW17</f>
        <v>14.592000000000001</v>
      </c>
      <c r="CE17" s="174">
        <f>(AC17/100)*$BW17</f>
        <v>2.1887999999999996</v>
      </c>
      <c r="CF17" s="174">
        <f>(AD17/100)*$BW17</f>
        <v>27.36</v>
      </c>
      <c r="CG17" s="174">
        <f>(AE17/100)*$BW17</f>
        <v>5.1072000000000006</v>
      </c>
      <c r="CH17" s="174">
        <f>(AF17/100)*$BW17</f>
        <v>355.68</v>
      </c>
      <c r="CI17" s="174">
        <f>(AG17/100)*$BW17</f>
        <v>939.36</v>
      </c>
      <c r="CJ17" s="174">
        <f>(AH17/100)*$BW17</f>
        <v>784.31999999999994</v>
      </c>
      <c r="CK17" s="174">
        <f>(AI17/100)*$BW17</f>
        <v>36.480000000000004</v>
      </c>
      <c r="CL17" s="174">
        <f>(AJ17/100)*$BW17</f>
        <v>6.4751999999999992</v>
      </c>
      <c r="CM17" s="174">
        <f>(AK17/100)*$BW17</f>
        <v>0.96671999999999991</v>
      </c>
      <c r="CN17" s="174">
        <f>(AL17/100)*$BW17</f>
        <v>8.8828800000000001</v>
      </c>
      <c r="CO17" s="174">
        <f>(AM17/100)*$BW17</f>
        <v>52.895999999999994</v>
      </c>
      <c r="CP17" s="174">
        <f>(AN17/100)*$BW17</f>
        <v>0</v>
      </c>
      <c r="CQ17" s="174">
        <f>(AO17/100)*$BW17</f>
        <v>1.6233599999999999</v>
      </c>
      <c r="CR17" s="174">
        <f>(AP17/100)*$BW17</f>
        <v>0.62928000000000006</v>
      </c>
      <c r="CS17" s="174">
        <f>(AQ17/100)*$BW17</f>
        <v>23.35632</v>
      </c>
      <c r="CT17" s="174">
        <f>(AR17/100)*$BW17</f>
        <v>3.4655999999999998</v>
      </c>
      <c r="CU17" s="174">
        <f>(AS17/100)*$BW17</f>
        <v>1.1217599999999999</v>
      </c>
      <c r="CV17" s="174">
        <f>(AT17/100)*$BW17</f>
        <v>82.08</v>
      </c>
      <c r="CW17" s="174">
        <f>(AU17/100)*$BW17</f>
        <v>0</v>
      </c>
      <c r="CX17" s="174">
        <f>(AV17/100)*$BW17</f>
        <v>82.08</v>
      </c>
      <c r="CY17" s="174">
        <f>(AW17/100)*$BW17</f>
        <v>82.08</v>
      </c>
      <c r="CZ17" s="174">
        <f>(AX17/100)*$BW17</f>
        <v>83.903999999999996</v>
      </c>
      <c r="DA17" s="174">
        <f>(AY17/100)*$BW17</f>
        <v>0</v>
      </c>
      <c r="DB17" s="174">
        <f>(AZ17/100)*$BW17</f>
        <v>0</v>
      </c>
      <c r="DC17" s="174">
        <f>(BA17/100)*$BW17</f>
        <v>0</v>
      </c>
      <c r="DD17" s="174">
        <f>(BB17/100)*$BW17</f>
        <v>0</v>
      </c>
      <c r="DE17" s="174">
        <f>(BC17/100)*$BW17</f>
        <v>0</v>
      </c>
      <c r="DF17" s="174">
        <f>(BD17/100)*$BW17</f>
        <v>0</v>
      </c>
      <c r="DG17" s="174">
        <f>(BE17/100)*$BW17</f>
        <v>0</v>
      </c>
      <c r="DH17" s="174">
        <f>(BF17/100)*$BW17</f>
        <v>0</v>
      </c>
      <c r="DI17" s="174">
        <f>(BG17/100)*$BW17</f>
        <v>0</v>
      </c>
      <c r="DJ17" s="174">
        <f>(BH17/100)*$BW17</f>
        <v>1.5504000000000002</v>
      </c>
      <c r="DK17" s="174">
        <f>(BI17/100)*$BW17</f>
        <v>0</v>
      </c>
      <c r="DL17" s="174">
        <f>(BJ17/100)*$BW17</f>
        <v>0</v>
      </c>
      <c r="DM17" s="174">
        <f>(BK17/100)*$BW17</f>
        <v>1.8240000000000001</v>
      </c>
      <c r="DN17" s="174">
        <f>(BL17/100)*$BW17</f>
        <v>2.3712</v>
      </c>
      <c r="DO17" s="174">
        <f>(BM17/100)*$BW17</f>
        <v>3.3652800000000003</v>
      </c>
      <c r="DP17" s="174">
        <f>(BN17/100)*$BW17</f>
        <v>3.33792</v>
      </c>
      <c r="DQ17" s="174">
        <f>(BO17/100)*$BW17</f>
        <v>0</v>
      </c>
      <c r="DR17" s="174"/>
      <c r="DS17" s="174">
        <f>BX17/$M17</f>
        <v>508.62095238095236</v>
      </c>
      <c r="DT17" s="174">
        <f>BY17/$M17</f>
        <v>890.28571428571422</v>
      </c>
      <c r="DU17" s="174">
        <f>BZ17/$M17</f>
        <v>19.832380952380952</v>
      </c>
      <c r="DV17" s="174">
        <f>CA17/$M17</f>
        <v>7.0209523809523819</v>
      </c>
      <c r="DW17" s="174">
        <f>CB17/$M17</f>
        <v>3.1847619047619049</v>
      </c>
      <c r="DX17" s="174">
        <f>CC17/$M17</f>
        <v>185.15047619047618</v>
      </c>
      <c r="DY17" s="174">
        <f>CD17/$M17</f>
        <v>11.580952380952381</v>
      </c>
      <c r="DZ17" s="174">
        <f>CE17/$M17</f>
        <v>1.7371428571428569</v>
      </c>
      <c r="EA17" s="174">
        <f>CF17/$M17</f>
        <v>21.714285714285715</v>
      </c>
      <c r="EB17" s="174">
        <f>CG17/$M17</f>
        <v>4.0533333333333337</v>
      </c>
      <c r="EC17" s="174">
        <f>CH17/$M17</f>
        <v>282.28571428571428</v>
      </c>
      <c r="ED17" s="174">
        <f>CI17/$M17</f>
        <v>745.52380952380952</v>
      </c>
      <c r="EE17" s="174">
        <f>CJ17/$M17</f>
        <v>622.47619047619037</v>
      </c>
      <c r="EF17" s="174">
        <f>CK17/$M17</f>
        <v>28.952380952380956</v>
      </c>
      <c r="EG17" s="174">
        <f>CL17/$M17</f>
        <v>5.1390476190476182</v>
      </c>
      <c r="EH17" s="174">
        <f>CM17/$M17</f>
        <v>0.76723809523809516</v>
      </c>
      <c r="EI17" s="174">
        <f>CN17/$M17</f>
        <v>7.0499047619047621</v>
      </c>
      <c r="EJ17" s="174">
        <f>CO17/$M17</f>
        <v>41.980952380952374</v>
      </c>
      <c r="EK17" s="174">
        <f>CP17/$M17</f>
        <v>0</v>
      </c>
      <c r="EL17" s="174">
        <f>CQ17/$M17</f>
        <v>1.2883809523809524</v>
      </c>
      <c r="EM17" s="174">
        <f>CR17/$M17</f>
        <v>0.4994285714285715</v>
      </c>
      <c r="EN17" s="174">
        <f>CS17/$M17</f>
        <v>18.536761904761907</v>
      </c>
      <c r="EO17" s="174">
        <f>CT17/$M17</f>
        <v>2.7504761904761903</v>
      </c>
      <c r="EP17" s="174">
        <f>CU17/$M17</f>
        <v>0.89028571428571412</v>
      </c>
      <c r="EQ17" s="174">
        <f>CV17/$M17</f>
        <v>65.142857142857139</v>
      </c>
      <c r="ER17" s="174">
        <f>CW17/$M17</f>
        <v>0</v>
      </c>
      <c r="ES17" s="174">
        <f>CX17/$M17</f>
        <v>65.142857142857139</v>
      </c>
      <c r="ET17" s="174">
        <f>CY17/$M17</f>
        <v>65.142857142857139</v>
      </c>
      <c r="EU17" s="174">
        <f>CZ17/$M17</f>
        <v>66.590476190476181</v>
      </c>
      <c r="EV17" s="174">
        <f>DA17/$M17</f>
        <v>0</v>
      </c>
      <c r="EW17" s="174">
        <f>DB17/$M17</f>
        <v>0</v>
      </c>
      <c r="EX17" s="174">
        <f>DC17/$M17</f>
        <v>0</v>
      </c>
      <c r="EY17" s="174">
        <f>DD17/$M17</f>
        <v>0</v>
      </c>
      <c r="EZ17" s="174">
        <f>DE17/$M17</f>
        <v>0</v>
      </c>
      <c r="FA17" s="174">
        <f>DF17/$M17</f>
        <v>0</v>
      </c>
      <c r="FB17" s="174">
        <f>DG17/$M17</f>
        <v>0</v>
      </c>
      <c r="FC17" s="174">
        <f>DH17/$M17</f>
        <v>0</v>
      </c>
      <c r="FD17" s="174">
        <f>DI17/$M17</f>
        <v>0</v>
      </c>
      <c r="FE17" s="174">
        <f>DJ17/$M17</f>
        <v>1.2304761904761907</v>
      </c>
      <c r="FF17" s="174">
        <f>DK17/$M17</f>
        <v>0</v>
      </c>
      <c r="FG17" s="174">
        <f>DL17/$M17</f>
        <v>0</v>
      </c>
      <c r="FH17" s="174">
        <f>DM17/$M17</f>
        <v>1.4476190476190476</v>
      </c>
      <c r="FI17" s="174">
        <f>DN17/$M17</f>
        <v>1.881904761904762</v>
      </c>
      <c r="FJ17" s="174">
        <f>DO17/$M17</f>
        <v>2.6708571428571433</v>
      </c>
      <c r="FK17" s="174">
        <f>DP17/$M17</f>
        <v>2.649142857142857</v>
      </c>
      <c r="FL17" s="174">
        <f>DQ17/$M17</f>
        <v>0</v>
      </c>
      <c r="FN17" s="181">
        <f>DT17/MAX(DT$2:DT$108)</f>
        <v>0.13623757195185765</v>
      </c>
      <c r="FO17" s="181">
        <f>DU17/MAX(DU$2:DU$108)</f>
        <v>0.10694079503372823</v>
      </c>
      <c r="FP17" s="181">
        <f>DY17/MAX(DY$2:DY$108)</f>
        <v>0.22546737213403883</v>
      </c>
      <c r="FQ17" s="181">
        <f>EA17/MAX(EA$2:EA$108)</f>
        <v>1.1172198865139801E-2</v>
      </c>
      <c r="FR17" s="181">
        <f>EB17/MAX(EB$2:EB$108)</f>
        <v>4.8659003831417635E-2</v>
      </c>
      <c r="FS17" s="181">
        <f>EC17/MAX(EC$2:EC$108)</f>
        <v>0.71471861471861464</v>
      </c>
      <c r="FT17" s="181">
        <f>ED17/MAX(ED$2:ED$108)</f>
        <v>0.38450911228689005</v>
      </c>
      <c r="FU17" s="181">
        <f>EE17/MAX(EE$2:EE$108)</f>
        <v>0.11226820946447114</v>
      </c>
      <c r="FV17" s="181">
        <f>EF17/MAX(EF$2:EF$108)</f>
        <v>2.4646708191011991E-2</v>
      </c>
      <c r="FW17" s="181">
        <f>EG17/MAX(EG$2:EG$108)</f>
        <v>0.4033729920739636</v>
      </c>
      <c r="FX17" s="181">
        <f>EH17/MAX(EH$2:EH$108)</f>
        <v>0.16353567422041865</v>
      </c>
      <c r="FY17" s="181">
        <f>EI17/MAX(EI$2:EI$108)</f>
        <v>0.57579481450449188</v>
      </c>
      <c r="FZ17" s="181">
        <f>EJ17/MAX(EJ$2:EJ$108)</f>
        <v>6.897972561689375E-2</v>
      </c>
      <c r="GA17" s="181">
        <f>EK17/MAX(EK$2:EK$108)</f>
        <v>0</v>
      </c>
      <c r="GB17" s="181">
        <f>EL17/MAX(EL$2:EL$108)</f>
        <v>9.1420483267617009E-2</v>
      </c>
      <c r="GC17" s="181">
        <f>EM17/MAX(EM$2:EM$108)</f>
        <v>5.6313861577019488E-2</v>
      </c>
      <c r="GD17" s="181">
        <f>EN17/MAX(EN$2:EN$108)</f>
        <v>0.17488654450036567</v>
      </c>
      <c r="GE17" s="181">
        <f>EO17/MAX(EO$2:EO$108)</f>
        <v>0.34978618540262374</v>
      </c>
      <c r="GF17" s="181">
        <f>EP17/MAX(EP$2:EP$108)</f>
        <v>0.27622109937222478</v>
      </c>
      <c r="GG17" s="181">
        <f>EQ17/MAX(EQ$2:EQ$108)</f>
        <v>1.9828259172521463E-2</v>
      </c>
      <c r="GH17" s="181">
        <f>ER17/MAX(ER$2:ER$108)</f>
        <v>0</v>
      </c>
      <c r="GI17" s="181">
        <f>ES17/MAX(ES$2:ES$108)</f>
        <v>5.3811876915109406E-2</v>
      </c>
      <c r="GJ17" s="181">
        <f>ET17/MAX(ET$2:ET$108)</f>
        <v>1.2469317623956798E-2</v>
      </c>
      <c r="GK17" s="181">
        <f>EU17/MAX(EU$2:EU$108)</f>
        <v>5.0399603550029266E-2</v>
      </c>
      <c r="GL17" s="181">
        <f>EV17/MAX(EV$2:EV$108)</f>
        <v>0</v>
      </c>
      <c r="GM17" s="181">
        <f>EW17/MAX(EW$2:EW$108)</f>
        <v>0</v>
      </c>
      <c r="GN17" s="181">
        <f>EX17/MAX(EX$2:EX$108)</f>
        <v>0</v>
      </c>
      <c r="GO17" s="181">
        <f>EY17/MAX(EY$2:EY$108)</f>
        <v>0</v>
      </c>
      <c r="GP17" s="181">
        <f>EZ17/MAX(EZ$2:EZ$108)</f>
        <v>0</v>
      </c>
      <c r="GQ17" s="181">
        <f>FA17/MAX(FA$2:FA$108)</f>
        <v>0</v>
      </c>
      <c r="GR17" s="181">
        <f>FB17/MAX(FB$2:FB$108)</f>
        <v>0</v>
      </c>
      <c r="GS17" s="181">
        <f>FC17/MAX(FC$2:FC$108)</f>
        <v>0</v>
      </c>
      <c r="GT17" s="181">
        <f>FD17/MAX(FD$2:FD$108)</f>
        <v>0</v>
      </c>
      <c r="GU17" s="181">
        <f>FE17/MAX(FE$2:FE$108)</f>
        <v>1.8893662024558257E-2</v>
      </c>
      <c r="GV17" s="181">
        <f>FF17/MAX(FF$2:FF$108)</f>
        <v>0</v>
      </c>
      <c r="GW17" s="181">
        <f>FG17/MAX(FG$2:FG$108)</f>
        <v>0</v>
      </c>
      <c r="GX17" s="181">
        <f>FH17/MAX(FH$2:FH$108)</f>
        <v>6.562546196871255E-4</v>
      </c>
      <c r="GY17" s="170">
        <f>MAX(FN17:GX17)</f>
        <v>0.71471861471861464</v>
      </c>
      <c r="GZ17" s="170">
        <f>SUM(FN17:GX17)</f>
        <v>4.0809899409186512</v>
      </c>
      <c r="HA17" s="183">
        <f>GZ17/MAX(GZ$2:GZ$108)</f>
        <v>0.22872613463826946</v>
      </c>
      <c r="HB17" s="168">
        <v>18</v>
      </c>
    </row>
    <row r="18" spans="1:210" s="168" customFormat="1" x14ac:dyDescent="0.3">
      <c r="A18" s="168" t="s">
        <v>42</v>
      </c>
      <c r="B18" s="168">
        <v>1.24</v>
      </c>
      <c r="C18" s="168" t="s">
        <v>50</v>
      </c>
      <c r="D18" s="168">
        <v>1194</v>
      </c>
      <c r="H18" s="168">
        <v>1194</v>
      </c>
      <c r="K18" s="169">
        <f>AVERAGE(H18:J18)</f>
        <v>1194</v>
      </c>
      <c r="L18" s="169"/>
      <c r="M18" s="170">
        <f>B18*D18/453.5</f>
        <v>3.2647409040793827</v>
      </c>
      <c r="N18" s="169"/>
      <c r="O18" s="169"/>
      <c r="P18" s="169">
        <f>K18/B18</f>
        <v>962.90322580645159</v>
      </c>
      <c r="Q18" s="171">
        <f>1/B18</f>
        <v>0.80645161290322587</v>
      </c>
      <c r="R18" s="168">
        <f>1/K18</f>
        <v>8.375209380234506E-4</v>
      </c>
      <c r="T18" s="172" t="s">
        <v>408</v>
      </c>
      <c r="U18" s="172" t="s">
        <v>409</v>
      </c>
      <c r="V18" s="173">
        <v>87.8</v>
      </c>
      <c r="W18" s="173">
        <v>40</v>
      </c>
      <c r="X18" s="173">
        <v>0.9</v>
      </c>
      <c r="Y18" s="173">
        <v>0.09</v>
      </c>
      <c r="Z18" s="173">
        <v>0.72</v>
      </c>
      <c r="AA18" s="173">
        <v>10.49</v>
      </c>
      <c r="AB18" s="173">
        <v>3.2</v>
      </c>
      <c r="AC18" s="173">
        <v>1.97</v>
      </c>
      <c r="AD18" s="173">
        <v>41</v>
      </c>
      <c r="AE18" s="173">
        <v>0.6</v>
      </c>
      <c r="AF18" s="173">
        <v>29</v>
      </c>
      <c r="AG18" s="173">
        <v>27</v>
      </c>
      <c r="AH18" s="173">
        <v>284</v>
      </c>
      <c r="AI18" s="173">
        <v>4</v>
      </c>
      <c r="AJ18" s="173">
        <v>0.13</v>
      </c>
      <c r="AK18" s="173">
        <v>6.5000000000000002E-2</v>
      </c>
      <c r="AL18" s="173">
        <v>0.17199999999999999</v>
      </c>
      <c r="AM18" s="173">
        <v>0.5</v>
      </c>
      <c r="AN18" s="173">
        <v>15.1</v>
      </c>
      <c r="AO18" s="173">
        <v>7.1999999999999995E-2</v>
      </c>
      <c r="AP18" s="173">
        <v>1.7000000000000001E-2</v>
      </c>
      <c r="AQ18" s="173">
        <v>0.96899999999999997</v>
      </c>
      <c r="AR18" s="173">
        <v>0.35899999999999999</v>
      </c>
      <c r="AS18" s="173">
        <v>0.124</v>
      </c>
      <c r="AT18" s="173">
        <v>19</v>
      </c>
      <c r="AU18" s="173">
        <v>0</v>
      </c>
      <c r="AV18" s="173">
        <v>19</v>
      </c>
      <c r="AW18" s="173">
        <v>19</v>
      </c>
      <c r="AX18" s="176"/>
      <c r="AY18" s="173">
        <v>0</v>
      </c>
      <c r="AZ18" s="173">
        <v>11155</v>
      </c>
      <c r="BA18" s="173">
        <v>558</v>
      </c>
      <c r="BB18" s="173">
        <v>0</v>
      </c>
      <c r="BC18" s="173">
        <v>1130</v>
      </c>
      <c r="BD18" s="173">
        <v>4570</v>
      </c>
      <c r="BE18" s="173">
        <v>3116</v>
      </c>
      <c r="BF18" s="173">
        <v>0</v>
      </c>
      <c r="BG18" s="173">
        <v>0</v>
      </c>
      <c r="BH18" s="173">
        <v>1.29</v>
      </c>
      <c r="BI18" s="173">
        <v>0</v>
      </c>
      <c r="BJ18" s="173">
        <v>0</v>
      </c>
      <c r="BK18" s="173">
        <v>1</v>
      </c>
      <c r="BL18" s="173">
        <v>1.9E-2</v>
      </c>
      <c r="BM18" s="173">
        <v>7.0000000000000001E-3</v>
      </c>
      <c r="BN18" s="173">
        <v>3.7999999999999999E-2</v>
      </c>
      <c r="BO18" s="173">
        <v>0</v>
      </c>
      <c r="BP18" s="173">
        <v>205</v>
      </c>
      <c r="BQ18" s="172" t="s">
        <v>410</v>
      </c>
      <c r="BR18" s="176"/>
      <c r="BS18" s="172" t="s">
        <v>393</v>
      </c>
      <c r="BT18" s="173">
        <v>0</v>
      </c>
      <c r="BU18" s="168">
        <f>AVERAGE(BP18,BR18)</f>
        <v>205</v>
      </c>
      <c r="BV18" s="168">
        <f>_xlfn.STDEV.P(BP18,BR18)</f>
        <v>0</v>
      </c>
      <c r="BW18" s="168">
        <f>(1-BT18/100)*K18</f>
        <v>1194</v>
      </c>
      <c r="BX18" s="174">
        <f>(V18/100)*$BW18</f>
        <v>1048.3320000000001</v>
      </c>
      <c r="BY18" s="174">
        <f>(W18/100)*$BW18</f>
        <v>477.6</v>
      </c>
      <c r="BZ18" s="174">
        <f>(X18/100)*$BW18</f>
        <v>10.746</v>
      </c>
      <c r="CA18" s="174">
        <f>(Y18/100)*$BW18</f>
        <v>1.0746</v>
      </c>
      <c r="CB18" s="174">
        <f>(Z18/100)*$BW18</f>
        <v>8.5968</v>
      </c>
      <c r="CC18" s="174">
        <f>(AA18/100)*$BW18</f>
        <v>125.25060000000001</v>
      </c>
      <c r="CD18" s="174">
        <f>(AB18/100)*$BW18</f>
        <v>38.207999999999998</v>
      </c>
      <c r="CE18" s="174">
        <f>(AC18/100)*$BW18</f>
        <v>23.521799999999999</v>
      </c>
      <c r="CF18" s="174">
        <f>(AD18/100)*$BW18</f>
        <v>489.53999999999996</v>
      </c>
      <c r="CG18" s="174">
        <f>(AE18/100)*$BW18</f>
        <v>7.1640000000000006</v>
      </c>
      <c r="CH18" s="174">
        <f>(AF18/100)*$BW18</f>
        <v>346.26</v>
      </c>
      <c r="CI18" s="174">
        <f>(AG18/100)*$BW18</f>
        <v>322.38</v>
      </c>
      <c r="CJ18" s="174">
        <f>(AH18/100)*$BW18</f>
        <v>3390.96</v>
      </c>
      <c r="CK18" s="174">
        <f>(AI18/100)*$BW18</f>
        <v>47.76</v>
      </c>
      <c r="CL18" s="174">
        <f>(AJ18/100)*$BW18</f>
        <v>1.5522</v>
      </c>
      <c r="CM18" s="174">
        <f>(AK18/100)*$BW18</f>
        <v>0.77610000000000001</v>
      </c>
      <c r="CN18" s="174">
        <f>(AL18/100)*$BW18</f>
        <v>2.0536799999999999</v>
      </c>
      <c r="CO18" s="174">
        <f>(AM18/100)*$BW18</f>
        <v>5.97</v>
      </c>
      <c r="CP18" s="174">
        <f>(AN18/100)*$BW18</f>
        <v>180.29399999999998</v>
      </c>
      <c r="CQ18" s="174">
        <f>(AO18/100)*$BW18</f>
        <v>0.85967999999999989</v>
      </c>
      <c r="CR18" s="174">
        <f>(AP18/100)*$BW18</f>
        <v>0.20298000000000002</v>
      </c>
      <c r="CS18" s="174">
        <f>(AQ18/100)*$BW18</f>
        <v>11.569859999999998</v>
      </c>
      <c r="CT18" s="174">
        <f>(AR18/100)*$BW18</f>
        <v>4.2864599999999999</v>
      </c>
      <c r="CU18" s="174">
        <f>(AS18/100)*$BW18</f>
        <v>1.4805600000000001</v>
      </c>
      <c r="CV18" s="174">
        <f>(AT18/100)*$BW18</f>
        <v>226.86</v>
      </c>
      <c r="CW18" s="174">
        <f>(AU18/100)*$BW18</f>
        <v>0</v>
      </c>
      <c r="CX18" s="174">
        <f>(AV18/100)*$BW18</f>
        <v>226.86</v>
      </c>
      <c r="CY18" s="174">
        <f>(AW18/100)*$BW18</f>
        <v>226.86</v>
      </c>
      <c r="CZ18" s="174">
        <f>(AX18/100)*$BW18</f>
        <v>0</v>
      </c>
      <c r="DA18" s="174">
        <f>(AY18/100)*$BW18</f>
        <v>0</v>
      </c>
      <c r="DB18" s="174">
        <f>(AZ18/100)*$BW18</f>
        <v>133190.69999999998</v>
      </c>
      <c r="DC18" s="174">
        <f>(BA18/100)*$BW18</f>
        <v>6662.52</v>
      </c>
      <c r="DD18" s="174">
        <f>(BB18/100)*$BW18</f>
        <v>0</v>
      </c>
      <c r="DE18" s="174">
        <f>(BC18/100)*$BW18</f>
        <v>13492.2</v>
      </c>
      <c r="DF18" s="174">
        <f>(BD18/100)*$BW18</f>
        <v>54565.8</v>
      </c>
      <c r="DG18" s="174">
        <f>(BE18/100)*$BW18</f>
        <v>37205.040000000001</v>
      </c>
      <c r="DH18" s="174">
        <f>(BF18/100)*$BW18</f>
        <v>0</v>
      </c>
      <c r="DI18" s="174">
        <f>(BG18/100)*$BW18</f>
        <v>0</v>
      </c>
      <c r="DJ18" s="174">
        <f>(BH18/100)*$BW18</f>
        <v>15.4026</v>
      </c>
      <c r="DK18" s="174">
        <f>(BI18/100)*$BW18</f>
        <v>0</v>
      </c>
      <c r="DL18" s="174">
        <f>(BJ18/100)*$BW18</f>
        <v>0</v>
      </c>
      <c r="DM18" s="174">
        <f>(BK18/100)*$BW18</f>
        <v>11.94</v>
      </c>
      <c r="DN18" s="174">
        <f>(BL18/100)*$BW18</f>
        <v>0.22685999999999998</v>
      </c>
      <c r="DO18" s="174">
        <f>(BM18/100)*$BW18</f>
        <v>8.3580000000000015E-2</v>
      </c>
      <c r="DP18" s="174">
        <f>(BN18/100)*$BW18</f>
        <v>0.45371999999999996</v>
      </c>
      <c r="DQ18" s="174">
        <f>(BO18/100)*$BW18</f>
        <v>0</v>
      </c>
      <c r="DR18" s="174"/>
      <c r="DS18" s="174">
        <f>BX18/$M18</f>
        <v>321.10725806451615</v>
      </c>
      <c r="DT18" s="174">
        <f>BY18/$M18</f>
        <v>146.29032258064515</v>
      </c>
      <c r="DU18" s="174">
        <f>BZ18/$M18</f>
        <v>3.2915322580645161</v>
      </c>
      <c r="DV18" s="174">
        <f>CA18/$M18</f>
        <v>0.32915322580645162</v>
      </c>
      <c r="DW18" s="174">
        <f>CB18/$M18</f>
        <v>2.633225806451613</v>
      </c>
      <c r="DX18" s="174">
        <f>CC18/$M18</f>
        <v>38.364637096774196</v>
      </c>
      <c r="DY18" s="174">
        <f>CD18/$M18</f>
        <v>11.703225806451613</v>
      </c>
      <c r="DZ18" s="174">
        <f>CE18/$M18</f>
        <v>7.2047983870967736</v>
      </c>
      <c r="EA18" s="174">
        <f>CF18/$M18</f>
        <v>149.94758064516128</v>
      </c>
      <c r="EB18" s="174">
        <f>CG18/$M18</f>
        <v>2.1943548387096774</v>
      </c>
      <c r="EC18" s="174">
        <f>CH18/$M18</f>
        <v>106.06048387096773</v>
      </c>
      <c r="ED18" s="174">
        <f>CI18/$M18</f>
        <v>98.745967741935473</v>
      </c>
      <c r="EE18" s="174">
        <f>CJ18/$M18</f>
        <v>1038.6612903225807</v>
      </c>
      <c r="EF18" s="174">
        <f>CK18/$M18</f>
        <v>14.629032258064516</v>
      </c>
      <c r="EG18" s="174">
        <f>CL18/$M18</f>
        <v>0.47544354838709679</v>
      </c>
      <c r="EH18" s="174">
        <f>CM18/$M18</f>
        <v>0.2377217741935484</v>
      </c>
      <c r="EI18" s="174">
        <f>CN18/$M18</f>
        <v>0.62904838709677413</v>
      </c>
      <c r="EJ18" s="174">
        <f>CO18/$M18</f>
        <v>1.8286290322580645</v>
      </c>
      <c r="EK18" s="174">
        <f>CP18/$M18</f>
        <v>55.224596774193543</v>
      </c>
      <c r="EL18" s="174">
        <f>CQ18/$M18</f>
        <v>0.26332258064516123</v>
      </c>
      <c r="EM18" s="174">
        <f>CR18/$M18</f>
        <v>6.2173387096774196E-2</v>
      </c>
      <c r="EN18" s="174">
        <f>CS18/$M18</f>
        <v>3.5438830645161286</v>
      </c>
      <c r="EO18" s="174">
        <f>CT18/$M18</f>
        <v>1.3129556451612903</v>
      </c>
      <c r="EP18" s="174">
        <f>CU18/$M18</f>
        <v>0.45350000000000001</v>
      </c>
      <c r="EQ18" s="174">
        <f>CV18/$M18</f>
        <v>69.487903225806448</v>
      </c>
      <c r="ER18" s="174">
        <f>CW18/$M18</f>
        <v>0</v>
      </c>
      <c r="ES18" s="174">
        <f>CX18/$M18</f>
        <v>69.487903225806448</v>
      </c>
      <c r="ET18" s="174">
        <f>CY18/$M18</f>
        <v>69.487903225806448</v>
      </c>
      <c r="EU18" s="174">
        <f>CZ18/$M18</f>
        <v>0</v>
      </c>
      <c r="EV18" s="174">
        <f>DA18/$M18</f>
        <v>0</v>
      </c>
      <c r="EW18" s="174">
        <f>DB18/$M18</f>
        <v>40796.713709677409</v>
      </c>
      <c r="EX18" s="174">
        <f>DC18/$M18</f>
        <v>2040.75</v>
      </c>
      <c r="EY18" s="174">
        <f>DD18/$M18</f>
        <v>0</v>
      </c>
      <c r="EZ18" s="174">
        <f>DE18/$M18</f>
        <v>4132.7016129032263</v>
      </c>
      <c r="FA18" s="174">
        <f>DF18/$M18</f>
        <v>16713.669354838708</v>
      </c>
      <c r="FB18" s="174">
        <f>DG18/$M18</f>
        <v>11396.016129032258</v>
      </c>
      <c r="FC18" s="174">
        <f>DH18/$M18</f>
        <v>0</v>
      </c>
      <c r="FD18" s="174">
        <f>DI18/$M18</f>
        <v>0</v>
      </c>
      <c r="FE18" s="174">
        <f>DJ18/$M18</f>
        <v>4.7178629032258064</v>
      </c>
      <c r="FF18" s="174">
        <f>DK18/$M18</f>
        <v>0</v>
      </c>
      <c r="FG18" s="174">
        <f>DL18/$M18</f>
        <v>0</v>
      </c>
      <c r="FH18" s="174">
        <f>DM18/$M18</f>
        <v>3.657258064516129</v>
      </c>
      <c r="FI18" s="174">
        <f>DN18/$M18</f>
        <v>6.9487903225806447E-2</v>
      </c>
      <c r="FJ18" s="174">
        <f>DO18/$M18</f>
        <v>2.5600806451612907E-2</v>
      </c>
      <c r="FK18" s="174">
        <f>DP18/$M18</f>
        <v>0.13897580645161289</v>
      </c>
      <c r="FL18" s="174">
        <f>DQ18/$M18</f>
        <v>0</v>
      </c>
      <c r="FN18" s="181">
        <f>DT18/MAX(DT$2:DT$108)</f>
        <v>2.2386339608326023E-2</v>
      </c>
      <c r="FO18" s="181">
        <f>DU18/MAX(DU$2:DU$108)</f>
        <v>1.7748704878237188E-2</v>
      </c>
      <c r="FP18" s="181">
        <f>DY18/MAX(DY$2:DY$108)</f>
        <v>0.22784789033515693</v>
      </c>
      <c r="FQ18" s="181">
        <f>EA18/MAX(EA$2:EA$108)</f>
        <v>7.7149403501317812E-2</v>
      </c>
      <c r="FR18" s="181">
        <f>EB18/MAX(EB$2:EB$108)</f>
        <v>2.6342546177038819E-2</v>
      </c>
      <c r="FS18" s="181">
        <f>EC18/MAX(EC$2:EC$108)</f>
        <v>0.26853431921078352</v>
      </c>
      <c r="FT18" s="181">
        <f>ED18/MAX(ED$2:ED$108)</f>
        <v>5.0928922608941704E-2</v>
      </c>
      <c r="FU18" s="181">
        <f>EE18/MAX(EE$2:EE$108)</f>
        <v>0.18733028682650252</v>
      </c>
      <c r="FV18" s="181">
        <f>EF18/MAX(EF$2:EF$108)</f>
        <v>1.2453465909226585E-2</v>
      </c>
      <c r="FW18" s="181">
        <f>EG18/MAX(EG$2:EG$108)</f>
        <v>3.7318410120260166E-2</v>
      </c>
      <c r="FX18" s="181">
        <f>EH18/MAX(EH$2:EH$108)</f>
        <v>5.0670047356748835E-2</v>
      </c>
      <c r="FY18" s="181">
        <f>EI18/MAX(EI$2:EI$108)</f>
        <v>5.137697764655702E-2</v>
      </c>
      <c r="FZ18" s="181">
        <f>EJ18/MAX(EJ$2:EJ$108)</f>
        <v>3.0046562011175051E-3</v>
      </c>
      <c r="GA18" s="181">
        <f>EK18/MAX(EK$2:EK$108)</f>
        <v>0.14285410197039322</v>
      </c>
      <c r="GB18" s="181">
        <f>EL18/MAX(EL$2:EL$108)</f>
        <v>1.868475122468179E-2</v>
      </c>
      <c r="GC18" s="181">
        <f>EM18/MAX(EM$2:EM$108)</f>
        <v>7.0104589826073616E-3</v>
      </c>
      <c r="GD18" s="181">
        <f>EN18/MAX(EN$2:EN$108)</f>
        <v>3.3435044720910918E-2</v>
      </c>
      <c r="GE18" s="181">
        <f>EO18/MAX(EO$2:EO$108)</f>
        <v>0.16697244946675868</v>
      </c>
      <c r="GF18" s="181">
        <f>EP18/MAX(EP$2:EP$108)</f>
        <v>0.14070344671969315</v>
      </c>
      <c r="GG18" s="181">
        <f>EQ18/MAX(EQ$2:EQ$108)</f>
        <v>2.115080938950584E-2</v>
      </c>
      <c r="GH18" s="181">
        <f>ER18/MAX(ER$2:ER$108)</f>
        <v>0</v>
      </c>
      <c r="GI18" s="181">
        <f>ES18/MAX(ES$2:ES$108)</f>
        <v>5.7401143570905512E-2</v>
      </c>
      <c r="GJ18" s="181">
        <f>ET18/MAX(ET$2:ET$108)</f>
        <v>1.330102446144182E-2</v>
      </c>
      <c r="GK18" s="181">
        <f>EU18/MAX(EU$2:EU$108)</f>
        <v>0</v>
      </c>
      <c r="GL18" s="181">
        <f>EV18/MAX(EV$2:EV$108)</f>
        <v>0</v>
      </c>
      <c r="GM18" s="181">
        <f>EW18/MAX(EW$2:EW$108)</f>
        <v>0.37547622611875925</v>
      </c>
      <c r="GN18" s="181">
        <f>EX18/MAX(EX$2:EX$108)</f>
        <v>0.37577948774243353</v>
      </c>
      <c r="GO18" s="181">
        <f>EY18/MAX(EY$2:EY$108)</f>
        <v>0</v>
      </c>
      <c r="GP18" s="181">
        <f>EZ18/MAX(EZ$2:EZ$108)</f>
        <v>0.18275072115446467</v>
      </c>
      <c r="GQ18" s="181">
        <f>FA18/MAX(FA$2:FA$108)</f>
        <v>0.31017660197981389</v>
      </c>
      <c r="GR18" s="181">
        <f>FB18/MAX(FB$2:FB$108)</f>
        <v>1</v>
      </c>
      <c r="GS18" s="181">
        <f>FC18/MAX(FC$2:FC$108)</f>
        <v>0</v>
      </c>
      <c r="GT18" s="181">
        <f>FD18/MAX(FD$2:FD$108)</f>
        <v>0</v>
      </c>
      <c r="GU18" s="181">
        <f>FE18/MAX(FE$2:FE$108)</f>
        <v>7.2441635085400191E-2</v>
      </c>
      <c r="GV18" s="181">
        <f>FF18/MAX(FF$2:FF$108)</f>
        <v>0</v>
      </c>
      <c r="GW18" s="181">
        <f>FG18/MAX(FG$2:FG$108)</f>
        <v>0</v>
      </c>
      <c r="GX18" s="181">
        <f>FH18/MAX(FH$2:FH$108)</f>
        <v>1.6579586350250264E-3</v>
      </c>
      <c r="GY18" s="170">
        <f>MAX(FN18:GX18)</f>
        <v>1</v>
      </c>
      <c r="GZ18" s="170">
        <f>SUM(FN18:GX18)</f>
        <v>3.9528878316030087</v>
      </c>
      <c r="HA18" s="183">
        <f>GZ18/MAX(GZ$2:GZ$108)</f>
        <v>0.22154643051574954</v>
      </c>
      <c r="HB18" s="168">
        <v>21</v>
      </c>
    </row>
    <row r="19" spans="1:210" s="168" customFormat="1" x14ac:dyDescent="0.3">
      <c r="A19" s="168" t="s">
        <v>519</v>
      </c>
      <c r="B19" s="168">
        <v>5.97</v>
      </c>
      <c r="C19" s="168" t="s">
        <v>601</v>
      </c>
      <c r="D19" s="168">
        <v>2</v>
      </c>
      <c r="G19" s="168" t="s">
        <v>602</v>
      </c>
      <c r="H19" s="168">
        <f>D19*456</f>
        <v>912</v>
      </c>
      <c r="K19" s="169">
        <f>AVERAGE(H19:J19)</f>
        <v>912</v>
      </c>
      <c r="M19" s="171">
        <f>B19</f>
        <v>5.97</v>
      </c>
      <c r="Q19" s="171">
        <f>1/B19</f>
        <v>0.16750418760469013</v>
      </c>
      <c r="T19" s="172" t="s">
        <v>582</v>
      </c>
      <c r="U19" s="172" t="s">
        <v>583</v>
      </c>
      <c r="V19" s="173">
        <v>36.15</v>
      </c>
      <c r="W19" s="173">
        <v>410</v>
      </c>
      <c r="X19" s="173">
        <v>24.25</v>
      </c>
      <c r="Y19" s="173">
        <v>33.82</v>
      </c>
      <c r="Z19" s="173">
        <v>3.66</v>
      </c>
      <c r="AA19" s="173">
        <v>2.13</v>
      </c>
      <c r="AB19" s="173">
        <v>0</v>
      </c>
      <c r="AC19" s="173">
        <v>0.27</v>
      </c>
      <c r="AD19" s="173">
        <v>711</v>
      </c>
      <c r="AE19" s="173">
        <v>0.16</v>
      </c>
      <c r="AF19" s="173">
        <v>27</v>
      </c>
      <c r="AG19" s="173">
        <v>460</v>
      </c>
      <c r="AH19" s="173">
        <v>76</v>
      </c>
      <c r="AI19" s="173">
        <v>644</v>
      </c>
      <c r="AJ19" s="173">
        <v>3.74</v>
      </c>
      <c r="AK19" s="173">
        <v>3.5000000000000003E-2</v>
      </c>
      <c r="AL19" s="173">
        <v>2.4E-2</v>
      </c>
      <c r="AM19" s="173">
        <v>28.3</v>
      </c>
      <c r="AN19" s="173">
        <v>0</v>
      </c>
      <c r="AO19" s="173">
        <v>2.7E-2</v>
      </c>
      <c r="AP19" s="173">
        <v>0.434</v>
      </c>
      <c r="AQ19" s="173">
        <v>3.9E-2</v>
      </c>
      <c r="AR19" s="173">
        <v>0.48099999999999998</v>
      </c>
      <c r="AS19" s="173">
        <v>7.4999999999999997E-2</v>
      </c>
      <c r="AT19" s="173">
        <v>27</v>
      </c>
      <c r="AU19" s="173">
        <v>0</v>
      </c>
      <c r="AV19" s="173">
        <v>27</v>
      </c>
      <c r="AW19" s="173">
        <v>27</v>
      </c>
      <c r="AX19" s="173">
        <v>16.5</v>
      </c>
      <c r="AY19" s="173">
        <v>0.88</v>
      </c>
      <c r="AZ19" s="173">
        <v>994</v>
      </c>
      <c r="BA19" s="173">
        <v>263</v>
      </c>
      <c r="BB19" s="173">
        <v>256</v>
      </c>
      <c r="BC19" s="173">
        <v>0</v>
      </c>
      <c r="BD19" s="173">
        <v>85</v>
      </c>
      <c r="BE19" s="173">
        <v>0</v>
      </c>
      <c r="BF19" s="173">
        <v>0</v>
      </c>
      <c r="BG19" s="173">
        <v>0</v>
      </c>
      <c r="BH19" s="173">
        <v>0.78</v>
      </c>
      <c r="BI19" s="173">
        <v>1</v>
      </c>
      <c r="BJ19" s="173">
        <v>41</v>
      </c>
      <c r="BK19" s="173">
        <v>2.4</v>
      </c>
      <c r="BL19" s="173">
        <v>19.367999999999999</v>
      </c>
      <c r="BM19" s="173">
        <v>8.4280000000000008</v>
      </c>
      <c r="BN19" s="173">
        <v>1.4330000000000001</v>
      </c>
      <c r="BO19" s="173">
        <v>99</v>
      </c>
      <c r="BP19" s="173">
        <v>19</v>
      </c>
      <c r="BQ19" s="172" t="s">
        <v>584</v>
      </c>
      <c r="BR19" s="173">
        <v>21</v>
      </c>
      <c r="BS19" s="172" t="s">
        <v>585</v>
      </c>
      <c r="BT19" s="173">
        <v>0</v>
      </c>
      <c r="BU19" s="168">
        <f>AVERAGE(BP19,BR19)</f>
        <v>20</v>
      </c>
      <c r="BV19" s="168">
        <f>_xlfn.STDEV.P(BP19,BR19)</f>
        <v>1</v>
      </c>
      <c r="BW19" s="168">
        <f>(1-BT19/100)*K19</f>
        <v>912</v>
      </c>
      <c r="BX19" s="174">
        <f>(V19/100)*$BW19</f>
        <v>329.68799999999999</v>
      </c>
      <c r="BY19" s="174">
        <f>(W19/100)*$BW19</f>
        <v>3739.2</v>
      </c>
      <c r="BZ19" s="174">
        <f>(X19/100)*$BW19</f>
        <v>221.16</v>
      </c>
      <c r="CA19" s="174">
        <f>(Y19/100)*$BW19</f>
        <v>308.4384</v>
      </c>
      <c r="CB19" s="174">
        <f>(Z19/100)*$BW19</f>
        <v>33.379199999999997</v>
      </c>
      <c r="CC19" s="174">
        <f>(AA19/100)*$BW19</f>
        <v>19.425599999999999</v>
      </c>
      <c r="CD19" s="174">
        <f>(AB19/100)*$BW19</f>
        <v>0</v>
      </c>
      <c r="CE19" s="174">
        <f>(AC19/100)*$BW19</f>
        <v>2.4624000000000001</v>
      </c>
      <c r="CF19" s="174">
        <f>(AD19/100)*$BW19</f>
        <v>6484.3200000000006</v>
      </c>
      <c r="CG19" s="174">
        <f>(AE19/100)*$BW19</f>
        <v>1.4592000000000001</v>
      </c>
      <c r="CH19" s="174">
        <f>(AF19/100)*$BW19</f>
        <v>246.24</v>
      </c>
      <c r="CI19" s="174">
        <f>(AG19/100)*$BW19</f>
        <v>4195.2</v>
      </c>
      <c r="CJ19" s="174">
        <f>(AH19/100)*$BW19</f>
        <v>693.12</v>
      </c>
      <c r="CK19" s="174">
        <f>(AI19/100)*$BW19</f>
        <v>5873.2800000000007</v>
      </c>
      <c r="CL19" s="174">
        <f>(AJ19/100)*$BW19</f>
        <v>34.108800000000002</v>
      </c>
      <c r="CM19" s="174">
        <f>(AK19/100)*$BW19</f>
        <v>0.31920000000000004</v>
      </c>
      <c r="CN19" s="174">
        <f>(AL19/100)*$BW19</f>
        <v>0.21888000000000002</v>
      </c>
      <c r="CO19" s="174">
        <f>(AM19/100)*$BW19</f>
        <v>258.096</v>
      </c>
      <c r="CP19" s="174">
        <f>(AN19/100)*$BW19</f>
        <v>0</v>
      </c>
      <c r="CQ19" s="174">
        <f>(AO19/100)*$BW19</f>
        <v>0.24624000000000001</v>
      </c>
      <c r="CR19" s="174">
        <f>(AP19/100)*$BW19</f>
        <v>3.9580800000000003</v>
      </c>
      <c r="CS19" s="174">
        <f>(AQ19/100)*$BW19</f>
        <v>0.35568</v>
      </c>
      <c r="CT19" s="174">
        <f>(AR19/100)*$BW19</f>
        <v>4.3867200000000004</v>
      </c>
      <c r="CU19" s="174">
        <f>(AS19/100)*$BW19</f>
        <v>0.68400000000000005</v>
      </c>
      <c r="CV19" s="174">
        <f>(AT19/100)*$BW19</f>
        <v>246.24</v>
      </c>
      <c r="CW19" s="174">
        <f>(AU19/100)*$BW19</f>
        <v>0</v>
      </c>
      <c r="CX19" s="174">
        <f>(AV19/100)*$BW19</f>
        <v>246.24</v>
      </c>
      <c r="CY19" s="174">
        <f>(AW19/100)*$BW19</f>
        <v>246.24</v>
      </c>
      <c r="CZ19" s="174">
        <f>(AX19/100)*$BW19</f>
        <v>150.48000000000002</v>
      </c>
      <c r="DA19" s="174">
        <f>(AY19/100)*$BW19</f>
        <v>8.0256000000000007</v>
      </c>
      <c r="DB19" s="174">
        <f>(AZ19/100)*$BW19</f>
        <v>9065.2799999999988</v>
      </c>
      <c r="DC19" s="174">
        <f>(BA19/100)*$BW19</f>
        <v>2398.56</v>
      </c>
      <c r="DD19" s="174">
        <f>(BB19/100)*$BW19</f>
        <v>2334.7200000000003</v>
      </c>
      <c r="DE19" s="174">
        <f>(BC19/100)*$BW19</f>
        <v>0</v>
      </c>
      <c r="DF19" s="174">
        <f>(BD19/100)*$BW19</f>
        <v>775.19999999999993</v>
      </c>
      <c r="DG19" s="174">
        <f>(BE19/100)*$BW19</f>
        <v>0</v>
      </c>
      <c r="DH19" s="174">
        <f>(BF19/100)*$BW19</f>
        <v>0</v>
      </c>
      <c r="DI19" s="174">
        <f>(BG19/100)*$BW19</f>
        <v>0</v>
      </c>
      <c r="DJ19" s="174">
        <f>(BH19/100)*$BW19</f>
        <v>7.1136000000000008</v>
      </c>
      <c r="DK19" s="174">
        <f>(BI19/100)*$BW19</f>
        <v>9.120000000000001</v>
      </c>
      <c r="DL19" s="174">
        <f>(BJ19/100)*$BW19</f>
        <v>373.91999999999996</v>
      </c>
      <c r="DM19" s="174">
        <f>(BK19/100)*$BW19</f>
        <v>21.888000000000002</v>
      </c>
      <c r="DN19" s="174">
        <f>(BL19/100)*$BW19</f>
        <v>176.63615999999999</v>
      </c>
      <c r="DO19" s="174">
        <f>(BM19/100)*$BW19</f>
        <v>76.86336</v>
      </c>
      <c r="DP19" s="174">
        <f>(BN19/100)*$BW19</f>
        <v>13.068960000000001</v>
      </c>
      <c r="DQ19" s="174">
        <f>(BO19/100)*$BW19</f>
        <v>902.88</v>
      </c>
      <c r="DR19" s="174"/>
      <c r="DS19" s="174">
        <f>BX19/$M19</f>
        <v>55.224120603015074</v>
      </c>
      <c r="DT19" s="174">
        <f>BY19/$M19</f>
        <v>626.3316582914573</v>
      </c>
      <c r="DU19" s="174">
        <f>BZ19/$M19</f>
        <v>37.045226130653269</v>
      </c>
      <c r="DV19" s="174">
        <f>CA19/$M19</f>
        <v>51.664723618090456</v>
      </c>
      <c r="DW19" s="174">
        <f>CB19/$M19</f>
        <v>5.5911557788944721</v>
      </c>
      <c r="DX19" s="174">
        <f>CC19/$M19</f>
        <v>3.2538693467336683</v>
      </c>
      <c r="DY19" s="174">
        <f>CD19/$M19</f>
        <v>0</v>
      </c>
      <c r="DZ19" s="174">
        <f>CE19/$M19</f>
        <v>0.41246231155778901</v>
      </c>
      <c r="EA19" s="174">
        <f>CF19/$M19</f>
        <v>1086.1507537688444</v>
      </c>
      <c r="EB19" s="174">
        <f>CG19/$M19</f>
        <v>0.24442211055276383</v>
      </c>
      <c r="EC19" s="174">
        <f>CH19/$M19</f>
        <v>41.246231155778901</v>
      </c>
      <c r="ED19" s="174">
        <f>CI19/$M19</f>
        <v>702.713567839196</v>
      </c>
      <c r="EE19" s="174">
        <f>CJ19/$M19</f>
        <v>116.10050251256283</v>
      </c>
      <c r="EF19" s="174">
        <f>CK19/$M19</f>
        <v>983.79899497487452</v>
      </c>
      <c r="EG19" s="174">
        <f>CL19/$M19</f>
        <v>5.7133668341708548</v>
      </c>
      <c r="EH19" s="174">
        <f>CM19/$M19</f>
        <v>5.3467336683417091E-2</v>
      </c>
      <c r="EI19" s="174">
        <f>CN19/$M19</f>
        <v>3.6663316582914579E-2</v>
      </c>
      <c r="EJ19" s="174">
        <f>CO19/$M19</f>
        <v>43.232160804020104</v>
      </c>
      <c r="EK19" s="174">
        <f>CP19/$M19</f>
        <v>0</v>
      </c>
      <c r="EL19" s="174">
        <f>CQ19/$M19</f>
        <v>4.1246231155778898E-2</v>
      </c>
      <c r="EM19" s="174">
        <f>CR19/$M19</f>
        <v>0.66299497487437198</v>
      </c>
      <c r="EN19" s="174">
        <f>CS19/$M19</f>
        <v>5.9577889447236181E-2</v>
      </c>
      <c r="EO19" s="174">
        <f>CT19/$M19</f>
        <v>0.73479396984924628</v>
      </c>
      <c r="EP19" s="174">
        <f>CU19/$M19</f>
        <v>0.11457286432160806</v>
      </c>
      <c r="EQ19" s="174">
        <f>CV19/$M19</f>
        <v>41.246231155778901</v>
      </c>
      <c r="ER19" s="174">
        <f>CW19/$M19</f>
        <v>0</v>
      </c>
      <c r="ES19" s="174">
        <f>CX19/$M19</f>
        <v>41.246231155778901</v>
      </c>
      <c r="ET19" s="174">
        <f>CY19/$M19</f>
        <v>41.246231155778901</v>
      </c>
      <c r="EU19" s="174">
        <f>CZ19/$M19</f>
        <v>25.206030150753772</v>
      </c>
      <c r="EV19" s="174">
        <f>DA19/$M19</f>
        <v>1.3443216080402012</v>
      </c>
      <c r="EW19" s="174">
        <f>DB19/$M19</f>
        <v>1518.4723618090452</v>
      </c>
      <c r="EX19" s="174">
        <f>DC19/$M19</f>
        <v>401.76884422110555</v>
      </c>
      <c r="EY19" s="174">
        <f>DD19/$M19</f>
        <v>391.07537688442216</v>
      </c>
      <c r="EZ19" s="174">
        <f>DE19/$M19</f>
        <v>0</v>
      </c>
      <c r="FA19" s="174">
        <f>DF19/$M19</f>
        <v>129.84924623115577</v>
      </c>
      <c r="FB19" s="174">
        <f>DG19/$M19</f>
        <v>0</v>
      </c>
      <c r="FC19" s="174">
        <f>DH19/$M19</f>
        <v>0</v>
      </c>
      <c r="FD19" s="174">
        <f>DI19/$M19</f>
        <v>0</v>
      </c>
      <c r="FE19" s="174">
        <f>DJ19/$M19</f>
        <v>1.1915577889447238</v>
      </c>
      <c r="FF19" s="174">
        <f>DK19/$M19</f>
        <v>1.527638190954774</v>
      </c>
      <c r="FG19" s="174">
        <f>DL19/$M19</f>
        <v>62.633165829145725</v>
      </c>
      <c r="FH19" s="174">
        <f>DM19/$M19</f>
        <v>3.6663316582914578</v>
      </c>
      <c r="FI19" s="174">
        <f>DN19/$M19</f>
        <v>29.587296482412061</v>
      </c>
      <c r="FJ19" s="174">
        <f>DO19/$M19</f>
        <v>12.874934673366834</v>
      </c>
      <c r="FK19" s="174">
        <f>DP19/$M19</f>
        <v>2.189105527638191</v>
      </c>
      <c r="FL19" s="174">
        <f>DQ19/$M19</f>
        <v>151.23618090452263</v>
      </c>
      <c r="FN19" s="181">
        <f>DT19/MAX(DT$2:DT$108)</f>
        <v>9.5845528006332031E-2</v>
      </c>
      <c r="FO19" s="181">
        <f>DU19/MAX(DU$2:DU$108)</f>
        <v>0.19975644599246639</v>
      </c>
      <c r="FP19" s="181">
        <f>DY19/MAX(DY$2:DY$108)</f>
        <v>0</v>
      </c>
      <c r="FQ19" s="181">
        <f>EA19/MAX(EA$2:EA$108)</f>
        <v>0.55883451006834972</v>
      </c>
      <c r="FR19" s="181">
        <f>EB19/MAX(EB$2:EB$108)</f>
        <v>2.9342112863166413E-3</v>
      </c>
      <c r="FS19" s="181">
        <f>EC19/MAX(EC$2:EC$108)</f>
        <v>0.104431247144815</v>
      </c>
      <c r="FT19" s="181">
        <f>ED19/MAX(ED$2:ED$108)</f>
        <v>0.36242943110614806</v>
      </c>
      <c r="FU19" s="181">
        <f>EE19/MAX(EE$2:EE$108)</f>
        <v>2.093958891028351E-2</v>
      </c>
      <c r="FV19" s="181">
        <f>EF19/MAX(EF$2:EF$108)</f>
        <v>0.8374926672744879</v>
      </c>
      <c r="FW19" s="181">
        <f>EG19/MAX(EG$2:EG$108)</f>
        <v>0.44845232921635092</v>
      </c>
      <c r="FX19" s="181">
        <f>EH19/MAX(EH$2:EH$108)</f>
        <v>1.1396484360672013E-2</v>
      </c>
      <c r="FY19" s="181">
        <f>EI19/MAX(EI$2:EI$108)</f>
        <v>2.9944443625753402E-3</v>
      </c>
      <c r="FZ19" s="181">
        <f>EJ19/MAX(EJ$2:EJ$108)</f>
        <v>7.1035610698527055E-2</v>
      </c>
      <c r="GA19" s="181">
        <f>EK19/MAX(EK$2:EK$108)</f>
        <v>0</v>
      </c>
      <c r="GB19" s="181">
        <f>EL19/MAX(EL$2:EL$108)</f>
        <v>2.9267355887718847E-3</v>
      </c>
      <c r="GC19" s="181">
        <f>EM19/MAX(EM$2:EM$108)</f>
        <v>7.4757051112512657E-2</v>
      </c>
      <c r="GD19" s="181">
        <f>EN19/MAX(EN$2:EN$108)</f>
        <v>5.6209230434012887E-4</v>
      </c>
      <c r="GE19" s="181">
        <f>EO19/MAX(EO$2:EO$108)</f>
        <v>9.3445920622901427E-2</v>
      </c>
      <c r="GF19" s="181">
        <f>EP19/MAX(EP$2:EP$108)</f>
        <v>3.5547512482024278E-2</v>
      </c>
      <c r="GG19" s="181">
        <f>EQ19/MAX(EQ$2:EQ$108)</f>
        <v>1.2554576159485954E-2</v>
      </c>
      <c r="GH19" s="181">
        <f>ER19/MAX(ER$2:ER$108)</f>
        <v>0</v>
      </c>
      <c r="GI19" s="181">
        <f>ES19/MAX(ES$2:ES$108)</f>
        <v>3.4071841664843144E-2</v>
      </c>
      <c r="GJ19" s="181">
        <f>ET19/MAX(ET$2:ET$108)</f>
        <v>7.8951458322540548E-3</v>
      </c>
      <c r="GK19" s="181">
        <f>EU19/MAX(EU$2:EU$108)</f>
        <v>1.9077411656199635E-2</v>
      </c>
      <c r="GL19" s="181">
        <f>EV19/MAX(EV$2:EV$108)</f>
        <v>0.15837702630836542</v>
      </c>
      <c r="GM19" s="181">
        <f>EW19/MAX(EW$2:EW$108)</f>
        <v>1.3975397036513111E-2</v>
      </c>
      <c r="GN19" s="181">
        <f>EX19/MAX(EX$2:EX$108)</f>
        <v>7.3980884710168629E-2</v>
      </c>
      <c r="GO19" s="181">
        <f>EY19/MAX(EY$2:EY$108)</f>
        <v>0.43452819653824681</v>
      </c>
      <c r="GP19" s="181">
        <f>EZ19/MAX(EZ$2:EZ$108)</f>
        <v>0</v>
      </c>
      <c r="GQ19" s="181">
        <f>FA19/MAX(FA$2:FA$108)</f>
        <v>2.4097759211659797E-3</v>
      </c>
      <c r="GR19" s="181">
        <f>FB19/MAX(FB$2:FB$108)</f>
        <v>0</v>
      </c>
      <c r="GS19" s="181">
        <f>FC19/MAX(FC$2:FC$108)</f>
        <v>0</v>
      </c>
      <c r="GT19" s="181">
        <f>FD19/MAX(FD$2:FD$108)</f>
        <v>0</v>
      </c>
      <c r="GU19" s="181">
        <f>FE19/MAX(FE$2:FE$108)</f>
        <v>1.8296079453873144E-2</v>
      </c>
      <c r="GV19" s="181">
        <f>FF19/MAX(FF$2:FF$108)</f>
        <v>6.8320133763630317E-2</v>
      </c>
      <c r="GW19" s="181">
        <f>FG19/MAX(FG$2:FG$108)</f>
        <v>7.1401237835323428E-2</v>
      </c>
      <c r="GX19" s="181">
        <f>FH19/MAX(FH$2:FH$108)</f>
        <v>1.6620720016196548E-3</v>
      </c>
      <c r="GY19" s="170">
        <f>MAX(FN19:GX19)</f>
        <v>0.8374926672744879</v>
      </c>
      <c r="GZ19" s="170">
        <f>SUM(FN19:GX19)</f>
        <v>3.8403315894195651</v>
      </c>
      <c r="HA19" s="183">
        <f>GZ19/MAX(GZ$2:GZ$108)</f>
        <v>0.21523802138543136</v>
      </c>
      <c r="HB19" s="168">
        <v>16</v>
      </c>
    </row>
    <row r="20" spans="1:210" s="168" customFormat="1" x14ac:dyDescent="0.3">
      <c r="A20" s="168" t="s">
        <v>509</v>
      </c>
      <c r="B20" s="168">
        <v>0.98</v>
      </c>
      <c r="C20" s="168" t="s">
        <v>601</v>
      </c>
      <c r="D20" s="168">
        <v>12</v>
      </c>
      <c r="G20" s="168" t="s">
        <v>86</v>
      </c>
      <c r="H20" s="168">
        <f>D20*456/16</f>
        <v>342</v>
      </c>
      <c r="K20" s="169">
        <f>AVERAGE(H20:J20)</f>
        <v>342</v>
      </c>
      <c r="M20" s="171">
        <f>B20</f>
        <v>0.98</v>
      </c>
      <c r="Q20" s="171">
        <f>1/B20</f>
        <v>1.0204081632653061</v>
      </c>
      <c r="T20" s="172" t="s">
        <v>560</v>
      </c>
      <c r="U20" s="172" t="s">
        <v>561</v>
      </c>
      <c r="V20" s="173">
        <v>90.32</v>
      </c>
      <c r="W20" s="173">
        <v>37</v>
      </c>
      <c r="X20" s="173">
        <v>0.57999999999999996</v>
      </c>
      <c r="Y20" s="173">
        <v>0.68</v>
      </c>
      <c r="Z20" s="173">
        <v>0.69</v>
      </c>
      <c r="AA20" s="173">
        <v>7.73</v>
      </c>
      <c r="AB20" s="173">
        <v>3.3</v>
      </c>
      <c r="AC20" s="173">
        <v>4.08</v>
      </c>
      <c r="AD20" s="173">
        <v>35</v>
      </c>
      <c r="AE20" s="173">
        <v>0.53</v>
      </c>
      <c r="AF20" s="173">
        <v>11</v>
      </c>
      <c r="AG20" s="173">
        <v>31</v>
      </c>
      <c r="AH20" s="173">
        <v>192</v>
      </c>
      <c r="AI20" s="173">
        <v>59</v>
      </c>
      <c r="AJ20" s="173">
        <v>0.35</v>
      </c>
      <c r="AK20" s="173">
        <v>8.2000000000000003E-2</v>
      </c>
      <c r="AL20" s="173">
        <v>0.16700000000000001</v>
      </c>
      <c r="AM20" s="173">
        <v>0.6</v>
      </c>
      <c r="AN20" s="173">
        <v>2.2999999999999998</v>
      </c>
      <c r="AO20" s="173">
        <v>0.03</v>
      </c>
      <c r="AP20" s="173">
        <v>3.6999999999999998E-2</v>
      </c>
      <c r="AQ20" s="173">
        <v>0.41599999999999998</v>
      </c>
      <c r="AR20" s="173">
        <v>0.17399999999999999</v>
      </c>
      <c r="AS20" s="173">
        <v>8.4000000000000005E-2</v>
      </c>
      <c r="AT20" s="173">
        <v>11</v>
      </c>
      <c r="AU20" s="173">
        <v>0</v>
      </c>
      <c r="AV20" s="173">
        <v>11</v>
      </c>
      <c r="AW20" s="173">
        <v>11</v>
      </c>
      <c r="AX20" s="173">
        <v>8.6</v>
      </c>
      <c r="AY20" s="173">
        <v>0</v>
      </c>
      <c r="AZ20" s="173">
        <v>16928</v>
      </c>
      <c r="BA20" s="173">
        <v>846</v>
      </c>
      <c r="BB20" s="173">
        <v>0</v>
      </c>
      <c r="BC20" s="173">
        <v>3716</v>
      </c>
      <c r="BD20" s="173">
        <v>8199</v>
      </c>
      <c r="BE20" s="173">
        <v>199</v>
      </c>
      <c r="BF20" s="173">
        <v>0</v>
      </c>
      <c r="BG20" s="173">
        <v>676</v>
      </c>
      <c r="BH20" s="173">
        <v>1.01</v>
      </c>
      <c r="BI20" s="173">
        <v>0</v>
      </c>
      <c r="BJ20" s="173">
        <v>0</v>
      </c>
      <c r="BK20" s="173">
        <v>13.6</v>
      </c>
      <c r="BL20" s="173">
        <v>0.12</v>
      </c>
      <c r="BM20" s="173">
        <v>3.1E-2</v>
      </c>
      <c r="BN20" s="173">
        <v>0.33400000000000002</v>
      </c>
      <c r="BO20" s="173">
        <v>0</v>
      </c>
      <c r="BP20" s="173">
        <v>146</v>
      </c>
      <c r="BQ20" s="172" t="s">
        <v>330</v>
      </c>
      <c r="BR20" s="176"/>
      <c r="BS20" s="172" t="s">
        <v>393</v>
      </c>
      <c r="BT20" s="173">
        <v>0</v>
      </c>
      <c r="BU20" s="168">
        <f>AVERAGE(BP20,BR20)</f>
        <v>146</v>
      </c>
      <c r="BV20" s="168">
        <f>_xlfn.STDEV.P(BP20,BR20)</f>
        <v>0</v>
      </c>
      <c r="BW20" s="168">
        <f>(1-BT20/100)*K20</f>
        <v>342</v>
      </c>
      <c r="BX20" s="174">
        <f>(V20/100)*$BW20</f>
        <v>308.89439999999996</v>
      </c>
      <c r="BY20" s="174">
        <f>(W20/100)*$BW20</f>
        <v>126.53999999999999</v>
      </c>
      <c r="BZ20" s="174">
        <f>(X20/100)*$BW20</f>
        <v>1.9835999999999998</v>
      </c>
      <c r="CA20" s="174">
        <f>(Y20/100)*$BW20</f>
        <v>2.3256000000000001</v>
      </c>
      <c r="CB20" s="174">
        <f>(Z20/100)*$BW20</f>
        <v>2.3597999999999999</v>
      </c>
      <c r="CC20" s="174">
        <f>(AA20/100)*$BW20</f>
        <v>26.436600000000002</v>
      </c>
      <c r="CD20" s="174">
        <f>(AB20/100)*$BW20</f>
        <v>11.286000000000001</v>
      </c>
      <c r="CE20" s="174">
        <f>(AC20/100)*$BW20</f>
        <v>13.953600000000002</v>
      </c>
      <c r="CF20" s="174">
        <f>(AD20/100)*$BW20</f>
        <v>119.69999999999999</v>
      </c>
      <c r="CG20" s="174">
        <f>(AE20/100)*$BW20</f>
        <v>1.8126</v>
      </c>
      <c r="CH20" s="174">
        <f>(AF20/100)*$BW20</f>
        <v>37.619999999999997</v>
      </c>
      <c r="CI20" s="174">
        <f>(AG20/100)*$BW20</f>
        <v>106.02</v>
      </c>
      <c r="CJ20" s="174">
        <f>(AH20/100)*$BW20</f>
        <v>656.64</v>
      </c>
      <c r="CK20" s="174">
        <f>(AI20/100)*$BW20</f>
        <v>201.78</v>
      </c>
      <c r="CL20" s="174">
        <f>(AJ20/100)*$BW20</f>
        <v>1.1969999999999998</v>
      </c>
      <c r="CM20" s="174">
        <f>(AK20/100)*$BW20</f>
        <v>0.28043999999999997</v>
      </c>
      <c r="CN20" s="174">
        <f>(AL20/100)*$BW20</f>
        <v>0.57113999999999998</v>
      </c>
      <c r="CO20" s="174">
        <f>(AM20/100)*$BW20</f>
        <v>2.052</v>
      </c>
      <c r="CP20" s="174">
        <f>(AN20/100)*$BW20</f>
        <v>7.8659999999999997</v>
      </c>
      <c r="CQ20" s="174">
        <f>(AO20/100)*$BW20</f>
        <v>0.1026</v>
      </c>
      <c r="CR20" s="174">
        <f>(AP20/100)*$BW20</f>
        <v>0.12653999999999999</v>
      </c>
      <c r="CS20" s="174">
        <f>(AQ20/100)*$BW20</f>
        <v>1.42272</v>
      </c>
      <c r="CT20" s="174">
        <f>(AR20/100)*$BW20</f>
        <v>0.59507999999999994</v>
      </c>
      <c r="CU20" s="174">
        <f>(AS20/100)*$BW20</f>
        <v>0.28728000000000004</v>
      </c>
      <c r="CV20" s="174">
        <f>(AT20/100)*$BW20</f>
        <v>37.619999999999997</v>
      </c>
      <c r="CW20" s="174">
        <f>(AU20/100)*$BW20</f>
        <v>0</v>
      </c>
      <c r="CX20" s="174">
        <f>(AV20/100)*$BW20</f>
        <v>37.619999999999997</v>
      </c>
      <c r="CY20" s="174">
        <f>(AW20/100)*$BW20</f>
        <v>37.619999999999997</v>
      </c>
      <c r="CZ20" s="174">
        <f>(AX20/100)*$BW20</f>
        <v>29.411999999999999</v>
      </c>
      <c r="DA20" s="174">
        <f>(AY20/100)*$BW20</f>
        <v>0</v>
      </c>
      <c r="DB20" s="174">
        <f>(AZ20/100)*$BW20</f>
        <v>57893.760000000002</v>
      </c>
      <c r="DC20" s="174">
        <f>(BA20/100)*$BW20</f>
        <v>2893.32</v>
      </c>
      <c r="DD20" s="174">
        <f>(BB20/100)*$BW20</f>
        <v>0</v>
      </c>
      <c r="DE20" s="174">
        <f>(BC20/100)*$BW20</f>
        <v>12708.72</v>
      </c>
      <c r="DF20" s="174">
        <f>(BD20/100)*$BW20</f>
        <v>28040.579999999998</v>
      </c>
      <c r="DG20" s="174">
        <f>(BE20/100)*$BW20</f>
        <v>680.58</v>
      </c>
      <c r="DH20" s="174">
        <f>(BF20/100)*$BW20</f>
        <v>0</v>
      </c>
      <c r="DI20" s="174">
        <f>(BG20/100)*$BW20</f>
        <v>2311.92</v>
      </c>
      <c r="DJ20" s="174">
        <f>(BH20/100)*$BW20</f>
        <v>3.4541999999999997</v>
      </c>
      <c r="DK20" s="174">
        <f>(BI20/100)*$BW20</f>
        <v>0</v>
      </c>
      <c r="DL20" s="174">
        <f>(BJ20/100)*$BW20</f>
        <v>0</v>
      </c>
      <c r="DM20" s="174">
        <f>(BK20/100)*$BW20</f>
        <v>46.512</v>
      </c>
      <c r="DN20" s="174">
        <f>(BL20/100)*$BW20</f>
        <v>0.41039999999999999</v>
      </c>
      <c r="DO20" s="174">
        <f>(BM20/100)*$BW20</f>
        <v>0.10602</v>
      </c>
      <c r="DP20" s="174">
        <f>(BN20/100)*$BW20</f>
        <v>1.14228</v>
      </c>
      <c r="DQ20" s="174">
        <f>(BO20/100)*$BW20</f>
        <v>0</v>
      </c>
      <c r="DR20" s="174"/>
      <c r="DS20" s="174">
        <f>BX20/$M20</f>
        <v>315.19836734693877</v>
      </c>
      <c r="DT20" s="174">
        <f>BY20/$M20</f>
        <v>129.12244897959184</v>
      </c>
      <c r="DU20" s="174">
        <f>BZ20/$M20</f>
        <v>2.0240816326530608</v>
      </c>
      <c r="DV20" s="174">
        <f>CA20/$M20</f>
        <v>2.373061224489796</v>
      </c>
      <c r="DW20" s="174">
        <f>CB20/$M20</f>
        <v>2.4079591836734693</v>
      </c>
      <c r="DX20" s="174">
        <f>CC20/$M20</f>
        <v>26.976122448979595</v>
      </c>
      <c r="DY20" s="174">
        <f>CD20/$M20</f>
        <v>11.516326530612247</v>
      </c>
      <c r="DZ20" s="174">
        <f>CE20/$M20</f>
        <v>14.238367346938777</v>
      </c>
      <c r="EA20" s="174">
        <f>CF20/$M20</f>
        <v>122.14285714285714</v>
      </c>
      <c r="EB20" s="174">
        <f>CG20/$M20</f>
        <v>1.849591836734694</v>
      </c>
      <c r="EC20" s="174">
        <f>CH20/$M20</f>
        <v>38.387755102040813</v>
      </c>
      <c r="ED20" s="174">
        <f>CI20/$M20</f>
        <v>108.18367346938776</v>
      </c>
      <c r="EE20" s="174">
        <f>CJ20/$M20</f>
        <v>670.0408163265306</v>
      </c>
      <c r="EF20" s="174">
        <f>CK20/$M20</f>
        <v>205.89795918367346</v>
      </c>
      <c r="EG20" s="174">
        <f>CL20/$M20</f>
        <v>1.2214285714285713</v>
      </c>
      <c r="EH20" s="174">
        <f>CM20/$M20</f>
        <v>0.28616326530612241</v>
      </c>
      <c r="EI20" s="174">
        <f>CN20/$M20</f>
        <v>0.5827959183673469</v>
      </c>
      <c r="EJ20" s="174">
        <f>CO20/$M20</f>
        <v>2.0938775510204084</v>
      </c>
      <c r="EK20" s="174">
        <f>CP20/$M20</f>
        <v>8.0265306122448976</v>
      </c>
      <c r="EL20" s="174">
        <f>CQ20/$M20</f>
        <v>0.1046938775510204</v>
      </c>
      <c r="EM20" s="174">
        <f>CR20/$M20</f>
        <v>0.12912244897959183</v>
      </c>
      <c r="EN20" s="174">
        <f>CS20/$M20</f>
        <v>1.4517551020408164</v>
      </c>
      <c r="EO20" s="174">
        <f>CT20/$M20</f>
        <v>0.60722448979591837</v>
      </c>
      <c r="EP20" s="174">
        <f>CU20/$M20</f>
        <v>0.2931428571428572</v>
      </c>
      <c r="EQ20" s="174">
        <f>CV20/$M20</f>
        <v>38.387755102040813</v>
      </c>
      <c r="ER20" s="174">
        <f>CW20/$M20</f>
        <v>0</v>
      </c>
      <c r="ES20" s="174">
        <f>CX20/$M20</f>
        <v>38.387755102040813</v>
      </c>
      <c r="ET20" s="174">
        <f>CY20/$M20</f>
        <v>38.387755102040813</v>
      </c>
      <c r="EU20" s="174">
        <f>CZ20/$M20</f>
        <v>30.012244897959182</v>
      </c>
      <c r="EV20" s="174">
        <f>DA20/$M20</f>
        <v>0</v>
      </c>
      <c r="EW20" s="174">
        <f>DB20/$M20</f>
        <v>59075.265306122456</v>
      </c>
      <c r="EX20" s="174">
        <f>DC20/$M20</f>
        <v>2952.3673469387759</v>
      </c>
      <c r="EY20" s="174">
        <f>DD20/$M20</f>
        <v>0</v>
      </c>
      <c r="EZ20" s="174">
        <f>DE20/$M20</f>
        <v>12968.08163265306</v>
      </c>
      <c r="FA20" s="174">
        <f>DF20/$M20</f>
        <v>28612.836734693876</v>
      </c>
      <c r="FB20" s="174">
        <f>DG20/$M20</f>
        <v>694.46938775510205</v>
      </c>
      <c r="FC20" s="174">
        <f>DH20/$M20</f>
        <v>0</v>
      </c>
      <c r="FD20" s="174">
        <f>DI20/$M20</f>
        <v>2359.1020408163267</v>
      </c>
      <c r="FE20" s="174">
        <f>DJ20/$M20</f>
        <v>3.5246938775510204</v>
      </c>
      <c r="FF20" s="174">
        <f>DK20/$M20</f>
        <v>0</v>
      </c>
      <c r="FG20" s="174">
        <f>DL20/$M20</f>
        <v>0</v>
      </c>
      <c r="FH20" s="174">
        <f>DM20/$M20</f>
        <v>47.461224489795917</v>
      </c>
      <c r="FI20" s="174">
        <f>DN20/$M20</f>
        <v>0.4187755102040816</v>
      </c>
      <c r="FJ20" s="174">
        <f>DO20/$M20</f>
        <v>0.10818367346938776</v>
      </c>
      <c r="FK20" s="174">
        <f>DP20/$M20</f>
        <v>1.1655918367346938</v>
      </c>
      <c r="FL20" s="174">
        <f>DQ20/$M20</f>
        <v>0</v>
      </c>
      <c r="FN20" s="181">
        <f>DT20/MAX(DT$2:DT$108)</f>
        <v>1.9759194886745907E-2</v>
      </c>
      <c r="FO20" s="181">
        <f>DU20/MAX(DU$2:DU$108)</f>
        <v>1.0914317324219134E-2</v>
      </c>
      <c r="FP20" s="181">
        <f>DY20/MAX(DY$2:DY$108)</f>
        <v>0.22420918367346945</v>
      </c>
      <c r="FQ20" s="181">
        <f>EA20/MAX(EA$2:EA$108)</f>
        <v>6.284361861641137E-2</v>
      </c>
      <c r="FR20" s="181">
        <f>EB20/MAX(EB$2:EB$108)</f>
        <v>2.2203773750879667E-2</v>
      </c>
      <c r="FS20" s="181">
        <f>EC20/MAX(EC$2:EC$108)</f>
        <v>9.7193877551020394E-2</v>
      </c>
      <c r="FT20" s="181">
        <f>ED20/MAX(ED$2:ED$108)</f>
        <v>5.5796485260770974E-2</v>
      </c>
      <c r="FU20" s="181">
        <f>EE20/MAX(EE$2:EE$108)</f>
        <v>0.12084684341026131</v>
      </c>
      <c r="FV20" s="181">
        <f>EF20/MAX(EF$2:EF$108)</f>
        <v>0.17527770601911652</v>
      </c>
      <c r="FW20" s="181">
        <f>EG20/MAX(EG$2:EG$108)</f>
        <v>9.5872101989410374E-2</v>
      </c>
      <c r="FX20" s="181">
        <f>EH20/MAX(EH$2:EH$108)</f>
        <v>6.0995280108491721E-2</v>
      </c>
      <c r="FY20" s="181">
        <f>EI20/MAX(EI$2:EI$108)</f>
        <v>4.7599347656951334E-2</v>
      </c>
      <c r="FZ20" s="181">
        <f>EJ20/MAX(EJ$2:EJ$108)</f>
        <v>3.4404912407440856E-3</v>
      </c>
      <c r="GA20" s="181">
        <f>EK20/MAX(EK$2:EK$108)</f>
        <v>2.0762900763920695E-2</v>
      </c>
      <c r="GB20" s="181">
        <f>EL20/MAX(EL$2:EL$108)</f>
        <v>7.4288314051735322E-3</v>
      </c>
      <c r="GC20" s="181">
        <f>EM20/MAX(EM$2:EM$108)</f>
        <v>1.4559406758654879E-2</v>
      </c>
      <c r="GD20" s="181">
        <f>EN20/MAX(EN$2:EN$108)</f>
        <v>1.3696698191471712E-2</v>
      </c>
      <c r="GE20" s="181">
        <f>EO20/MAX(EO$2:EO$108)</f>
        <v>7.7222532848755951E-2</v>
      </c>
      <c r="GF20" s="181">
        <f>EP20/MAX(EP$2:EP$108)</f>
        <v>9.0950849793293556E-2</v>
      </c>
      <c r="GG20" s="181">
        <f>EQ20/MAX(EQ$2:EQ$108)</f>
        <v>1.1684509869521575E-2</v>
      </c>
      <c r="GH20" s="181">
        <f>ER20/MAX(ER$2:ER$108)</f>
        <v>0</v>
      </c>
      <c r="GI20" s="181">
        <f>ES20/MAX(ES$2:ES$108)</f>
        <v>3.1710570324975186E-2</v>
      </c>
      <c r="GJ20" s="181">
        <f>ET20/MAX(ET$2:ET$108)</f>
        <v>7.3479907426888275E-3</v>
      </c>
      <c r="GK20" s="181">
        <f>EU20/MAX(EU$2:EU$108)</f>
        <v>2.2715038711795026E-2</v>
      </c>
      <c r="GL20" s="181">
        <f>EV20/MAX(EV$2:EV$108)</f>
        <v>0</v>
      </c>
      <c r="GM20" s="181">
        <f>EW20/MAX(EW$2:EW$108)</f>
        <v>0.54370452071108066</v>
      </c>
      <c r="GN20" s="181">
        <f>EX20/MAX(EX$2:EX$108)</f>
        <v>0.54364282212918813</v>
      </c>
      <c r="GO20" s="181">
        <f>EY20/MAX(EY$2:EY$108)</f>
        <v>0</v>
      </c>
      <c r="GP20" s="181">
        <f>EZ20/MAX(EZ$2:EZ$108)</f>
        <v>0.57345690358042556</v>
      </c>
      <c r="GQ20" s="181">
        <f>FA20/MAX(FA$2:FA$108)</f>
        <v>0.53100443014335241</v>
      </c>
      <c r="GR20" s="181">
        <f>FB20/MAX(FB$2:FB$108)</f>
        <v>6.0939663465891913E-2</v>
      </c>
      <c r="GS20" s="181">
        <f>FC20/MAX(FC$2:FC$108)</f>
        <v>0</v>
      </c>
      <c r="GT20" s="181">
        <f>FD20/MAX(FD$2:FD$108)</f>
        <v>7.3736659772943455E-2</v>
      </c>
      <c r="GU20" s="181">
        <f>FE20/MAX(FE$2:FE$108)</f>
        <v>5.4120815484212562E-2</v>
      </c>
      <c r="GV20" s="181">
        <f>FF20/MAX(FF$2:FF$108)</f>
        <v>0</v>
      </c>
      <c r="GW20" s="181">
        <f>FG20/MAX(FG$2:FG$108)</f>
        <v>0</v>
      </c>
      <c r="GX20" s="181">
        <f>FH20/MAX(FH$2:FH$108)</f>
        <v>2.1515776459742186E-2</v>
      </c>
      <c r="GY20" s="170">
        <f>MAX(FN20:GX20)</f>
        <v>0.57345690358042556</v>
      </c>
      <c r="GZ20" s="170">
        <f>SUM(FN20:GX20)</f>
        <v>3.6971531426455804</v>
      </c>
      <c r="HA20" s="183">
        <f>GZ20/MAX(GZ$2:GZ$108)</f>
        <v>0.20721333787279497</v>
      </c>
      <c r="HB20" s="168">
        <v>23</v>
      </c>
    </row>
    <row r="21" spans="1:210" s="168" customFormat="1" x14ac:dyDescent="0.3">
      <c r="A21" s="168" t="s">
        <v>97</v>
      </c>
      <c r="B21" s="168">
        <v>0.48</v>
      </c>
      <c r="C21" s="168" t="s">
        <v>50</v>
      </c>
      <c r="D21" s="168">
        <v>1318</v>
      </c>
      <c r="H21" s="168">
        <v>1318</v>
      </c>
      <c r="K21" s="169">
        <f>AVERAGE(H21:J21)</f>
        <v>1318</v>
      </c>
      <c r="L21" s="169"/>
      <c r="M21" s="170">
        <f>B21*D21/453.5</f>
        <v>1.3950165380374862</v>
      </c>
      <c r="N21" s="169"/>
      <c r="O21" s="169"/>
      <c r="P21" s="169">
        <f>K21/B21</f>
        <v>2745.8333333333335</v>
      </c>
      <c r="Q21" s="171">
        <f>1/B21</f>
        <v>2.0833333333333335</v>
      </c>
      <c r="R21" s="168">
        <f>1/K21</f>
        <v>7.5872534142640367E-4</v>
      </c>
      <c r="T21" s="172" t="s">
        <v>319</v>
      </c>
      <c r="U21" s="172" t="s">
        <v>320</v>
      </c>
      <c r="V21" s="173">
        <v>92.18</v>
      </c>
      <c r="W21" s="173">
        <v>25</v>
      </c>
      <c r="X21" s="173">
        <v>1.28</v>
      </c>
      <c r="Y21" s="173">
        <v>0.1</v>
      </c>
      <c r="Z21" s="173">
        <v>0.64</v>
      </c>
      <c r="AA21" s="173">
        <v>5.8</v>
      </c>
      <c r="AB21" s="173">
        <v>2.5</v>
      </c>
      <c r="AC21" s="173">
        <v>3.2</v>
      </c>
      <c r="AD21" s="173">
        <v>40</v>
      </c>
      <c r="AE21" s="173">
        <v>0.47</v>
      </c>
      <c r="AF21" s="173">
        <v>12</v>
      </c>
      <c r="AG21" s="173">
        <v>26</v>
      </c>
      <c r="AH21" s="173">
        <v>170</v>
      </c>
      <c r="AI21" s="173">
        <v>18</v>
      </c>
      <c r="AJ21" s="173">
        <v>0.18</v>
      </c>
      <c r="AK21" s="173">
        <v>1.9E-2</v>
      </c>
      <c r="AL21" s="173">
        <v>0.16</v>
      </c>
      <c r="AM21" s="173">
        <v>0.3</v>
      </c>
      <c r="AN21" s="173">
        <v>36.6</v>
      </c>
      <c r="AO21" s="173">
        <v>6.0999999999999999E-2</v>
      </c>
      <c r="AP21" s="173">
        <v>0.04</v>
      </c>
      <c r="AQ21" s="173">
        <v>0.23400000000000001</v>
      </c>
      <c r="AR21" s="173">
        <v>0.21199999999999999</v>
      </c>
      <c r="AS21" s="173">
        <v>0.124</v>
      </c>
      <c r="AT21" s="173">
        <v>43</v>
      </c>
      <c r="AU21" s="173">
        <v>0</v>
      </c>
      <c r="AV21" s="173">
        <v>43</v>
      </c>
      <c r="AW21" s="173">
        <v>43</v>
      </c>
      <c r="AX21" s="173">
        <v>10.7</v>
      </c>
      <c r="AY21" s="173">
        <v>0</v>
      </c>
      <c r="AZ21" s="173">
        <v>98</v>
      </c>
      <c r="BA21" s="173">
        <v>5</v>
      </c>
      <c r="BB21" s="173">
        <v>0</v>
      </c>
      <c r="BC21" s="173">
        <v>33</v>
      </c>
      <c r="BD21" s="173">
        <v>42</v>
      </c>
      <c r="BE21" s="173">
        <v>0</v>
      </c>
      <c r="BF21" s="173">
        <v>0</v>
      </c>
      <c r="BG21" s="173">
        <v>30</v>
      </c>
      <c r="BH21" s="173">
        <v>0.15</v>
      </c>
      <c r="BI21" s="173">
        <v>0</v>
      </c>
      <c r="BJ21" s="173">
        <v>0</v>
      </c>
      <c r="BK21" s="173">
        <v>76</v>
      </c>
      <c r="BL21" s="173">
        <v>3.4000000000000002E-2</v>
      </c>
      <c r="BM21" s="173">
        <v>1.7000000000000001E-2</v>
      </c>
      <c r="BN21" s="173">
        <v>1.7000000000000001E-2</v>
      </c>
      <c r="BO21" s="173">
        <v>0</v>
      </c>
      <c r="BP21" s="173">
        <v>89</v>
      </c>
      <c r="BQ21" s="172" t="s">
        <v>321</v>
      </c>
      <c r="BR21" s="173">
        <v>70</v>
      </c>
      <c r="BS21" s="172" t="s">
        <v>322</v>
      </c>
      <c r="BT21" s="173">
        <v>20</v>
      </c>
      <c r="BU21" s="168">
        <f>AVERAGE(BP21,BR21)</f>
        <v>79.5</v>
      </c>
      <c r="BV21" s="168">
        <f>_xlfn.STDEV.P(BP21,BR21)</f>
        <v>9.5</v>
      </c>
      <c r="BW21" s="168">
        <f>(1-BT21/100)*K21</f>
        <v>1054.4000000000001</v>
      </c>
      <c r="BX21" s="174">
        <f>(V21/100)*$BW21</f>
        <v>971.94592000000011</v>
      </c>
      <c r="BY21" s="174">
        <f>(W21/100)*$BW21</f>
        <v>263.60000000000002</v>
      </c>
      <c r="BZ21" s="174">
        <f>(X21/100)*$BW21</f>
        <v>13.496320000000003</v>
      </c>
      <c r="CA21" s="174">
        <f>(Y21/100)*$BW21</f>
        <v>1.0544</v>
      </c>
      <c r="CB21" s="174">
        <f>(Z21/100)*$BW21</f>
        <v>6.7481600000000013</v>
      </c>
      <c r="CC21" s="174">
        <f>(AA21/100)*$BW21</f>
        <v>61.155200000000001</v>
      </c>
      <c r="CD21" s="174">
        <f>(AB21/100)*$BW21</f>
        <v>26.360000000000003</v>
      </c>
      <c r="CE21" s="174">
        <f>(AC21/100)*$BW21</f>
        <v>33.7408</v>
      </c>
      <c r="CF21" s="174">
        <f>(AD21/100)*$BW21</f>
        <v>421.76000000000005</v>
      </c>
      <c r="CG21" s="174">
        <f>(AE21/100)*$BW21</f>
        <v>4.9556800000000001</v>
      </c>
      <c r="CH21" s="174">
        <f>(AF21/100)*$BW21</f>
        <v>126.52800000000001</v>
      </c>
      <c r="CI21" s="174">
        <f>(AG21/100)*$BW21</f>
        <v>274.14400000000001</v>
      </c>
      <c r="CJ21" s="174">
        <f>(AH21/100)*$BW21</f>
        <v>1792.48</v>
      </c>
      <c r="CK21" s="174">
        <f>(AI21/100)*$BW21</f>
        <v>189.792</v>
      </c>
      <c r="CL21" s="174">
        <f>(AJ21/100)*$BW21</f>
        <v>1.8979200000000001</v>
      </c>
      <c r="CM21" s="174">
        <f>(AK21/100)*$BW21</f>
        <v>0.20033599999999999</v>
      </c>
      <c r="CN21" s="174">
        <f>(AL21/100)*$BW21</f>
        <v>1.6870400000000003</v>
      </c>
      <c r="CO21" s="174">
        <f>(AM21/100)*$BW21</f>
        <v>3.1632000000000002</v>
      </c>
      <c r="CP21" s="174">
        <f>(AN21/100)*$BW21</f>
        <v>385.91040000000004</v>
      </c>
      <c r="CQ21" s="174">
        <f>(AO21/100)*$BW21</f>
        <v>0.64318399999999998</v>
      </c>
      <c r="CR21" s="174">
        <f>(AP21/100)*$BW21</f>
        <v>0.42176000000000008</v>
      </c>
      <c r="CS21" s="174">
        <f>(AQ21/100)*$BW21</f>
        <v>2.4672960000000002</v>
      </c>
      <c r="CT21" s="174">
        <f>(AR21/100)*$BW21</f>
        <v>2.235328</v>
      </c>
      <c r="CU21" s="174">
        <f>(AS21/100)*$BW21</f>
        <v>1.3074560000000002</v>
      </c>
      <c r="CV21" s="174">
        <f>(AT21/100)*$BW21</f>
        <v>453.39200000000005</v>
      </c>
      <c r="CW21" s="174">
        <f>(AU21/100)*$BW21</f>
        <v>0</v>
      </c>
      <c r="CX21" s="174">
        <f>(AV21/100)*$BW21</f>
        <v>453.39200000000005</v>
      </c>
      <c r="CY21" s="174">
        <f>(AW21/100)*$BW21</f>
        <v>453.39200000000005</v>
      </c>
      <c r="CZ21" s="174">
        <f>(AX21/100)*$BW21</f>
        <v>112.82080000000001</v>
      </c>
      <c r="DA21" s="174">
        <f>(AY21/100)*$BW21</f>
        <v>0</v>
      </c>
      <c r="DB21" s="174">
        <f>(AZ21/100)*$BW21</f>
        <v>1033.3120000000001</v>
      </c>
      <c r="DC21" s="174">
        <f>(BA21/100)*$BW21</f>
        <v>52.720000000000006</v>
      </c>
      <c r="DD21" s="174">
        <f>(BB21/100)*$BW21</f>
        <v>0</v>
      </c>
      <c r="DE21" s="174">
        <f>(BC21/100)*$BW21</f>
        <v>347.95200000000006</v>
      </c>
      <c r="DF21" s="174">
        <f>(BD21/100)*$BW21</f>
        <v>442.84800000000001</v>
      </c>
      <c r="DG21" s="174">
        <f>(BE21/100)*$BW21</f>
        <v>0</v>
      </c>
      <c r="DH21" s="174">
        <f>(BF21/100)*$BW21</f>
        <v>0</v>
      </c>
      <c r="DI21" s="174">
        <f>(BG21/100)*$BW21</f>
        <v>316.32</v>
      </c>
      <c r="DJ21" s="174">
        <f>(BH21/100)*$BW21</f>
        <v>1.5816000000000001</v>
      </c>
      <c r="DK21" s="174">
        <f>(BI21/100)*$BW21</f>
        <v>0</v>
      </c>
      <c r="DL21" s="174">
        <f>(BJ21/100)*$BW21</f>
        <v>0</v>
      </c>
      <c r="DM21" s="174">
        <f>(BK21/100)*$BW21</f>
        <v>801.34400000000005</v>
      </c>
      <c r="DN21" s="174">
        <f>(BL21/100)*$BW21</f>
        <v>0.35849600000000004</v>
      </c>
      <c r="DO21" s="174">
        <f>(BM21/100)*$BW21</f>
        <v>0.17924800000000002</v>
      </c>
      <c r="DP21" s="174">
        <f>(BN21/100)*$BW21</f>
        <v>0.17924800000000002</v>
      </c>
      <c r="DQ21" s="174">
        <f>(BO21/100)*$BW21</f>
        <v>0</v>
      </c>
      <c r="DR21" s="174"/>
      <c r="DS21" s="174">
        <f>BX21/$M21</f>
        <v>696.72716666666679</v>
      </c>
      <c r="DT21" s="174">
        <f>BY21/$M21</f>
        <v>188.95833333333337</v>
      </c>
      <c r="DU21" s="174">
        <f>BZ21/$M21</f>
        <v>9.6746666666666687</v>
      </c>
      <c r="DV21" s="174">
        <f>CA21/$M21</f>
        <v>0.75583333333333336</v>
      </c>
      <c r="DW21" s="174">
        <f>CB21/$M21</f>
        <v>4.8373333333333344</v>
      </c>
      <c r="DX21" s="174">
        <f>CC21/$M21</f>
        <v>43.838333333333338</v>
      </c>
      <c r="DY21" s="174">
        <f>CD21/$M21</f>
        <v>18.895833333333336</v>
      </c>
      <c r="DZ21" s="174">
        <f>CE21/$M21</f>
        <v>24.186666666666667</v>
      </c>
      <c r="EA21" s="174">
        <f>CF21/$M21</f>
        <v>302.33333333333337</v>
      </c>
      <c r="EB21" s="174">
        <f>CG21/$M21</f>
        <v>3.5524166666666668</v>
      </c>
      <c r="EC21" s="174">
        <f>CH21/$M21</f>
        <v>90.7</v>
      </c>
      <c r="ED21" s="174">
        <f>CI21/$M21</f>
        <v>196.51666666666668</v>
      </c>
      <c r="EE21" s="174">
        <f>CJ21/$M21</f>
        <v>1284.9166666666667</v>
      </c>
      <c r="EF21" s="174">
        <f>CK21/$M21</f>
        <v>136.05000000000001</v>
      </c>
      <c r="EG21" s="174">
        <f>CL21/$M21</f>
        <v>1.3605</v>
      </c>
      <c r="EH21" s="174">
        <f>CM21/$M21</f>
        <v>0.14360833333333334</v>
      </c>
      <c r="EI21" s="174">
        <f>CN21/$M21</f>
        <v>1.2093333333333336</v>
      </c>
      <c r="EJ21" s="174">
        <f>CO21/$M21</f>
        <v>2.2675000000000001</v>
      </c>
      <c r="EK21" s="174">
        <f>CP21/$M21</f>
        <v>276.63500000000005</v>
      </c>
      <c r="EL21" s="174">
        <f>CQ21/$M21</f>
        <v>0.46105833333333335</v>
      </c>
      <c r="EM21" s="174">
        <f>CR21/$M21</f>
        <v>0.3023333333333334</v>
      </c>
      <c r="EN21" s="174">
        <f>CS21/$M21</f>
        <v>1.7686500000000003</v>
      </c>
      <c r="EO21" s="174">
        <f>CT21/$M21</f>
        <v>1.6023666666666667</v>
      </c>
      <c r="EP21" s="174">
        <f>CU21/$M21</f>
        <v>0.93723333333333347</v>
      </c>
      <c r="EQ21" s="174">
        <f>CV21/$M21</f>
        <v>325.00833333333338</v>
      </c>
      <c r="ER21" s="174">
        <f>CW21/$M21</f>
        <v>0</v>
      </c>
      <c r="ES21" s="174">
        <f>CX21/$M21</f>
        <v>325.00833333333338</v>
      </c>
      <c r="ET21" s="174">
        <f>CY21/$M21</f>
        <v>325.00833333333338</v>
      </c>
      <c r="EU21" s="174">
        <f>CZ21/$M21</f>
        <v>80.874166666666667</v>
      </c>
      <c r="EV21" s="174">
        <f>DA21/$M21</f>
        <v>0</v>
      </c>
      <c r="EW21" s="174">
        <f>DB21/$M21</f>
        <v>740.71666666666681</v>
      </c>
      <c r="EX21" s="174">
        <f>DC21/$M21</f>
        <v>37.791666666666671</v>
      </c>
      <c r="EY21" s="174">
        <f>DD21/$M21</f>
        <v>0</v>
      </c>
      <c r="EZ21" s="174">
        <f>DE21/$M21</f>
        <v>249.42500000000004</v>
      </c>
      <c r="FA21" s="174">
        <f>DF21/$M21</f>
        <v>317.45000000000005</v>
      </c>
      <c r="FB21" s="174">
        <f>DG21/$M21</f>
        <v>0</v>
      </c>
      <c r="FC21" s="174">
        <f>DH21/$M21</f>
        <v>0</v>
      </c>
      <c r="FD21" s="174">
        <f>DI21/$M21</f>
        <v>226.75</v>
      </c>
      <c r="FE21" s="174">
        <f>DJ21/$M21</f>
        <v>1.13375</v>
      </c>
      <c r="FF21" s="174">
        <f>DK21/$M21</f>
        <v>0</v>
      </c>
      <c r="FG21" s="174">
        <f>DL21/$M21</f>
        <v>0</v>
      </c>
      <c r="FH21" s="174">
        <f>DM21/$M21</f>
        <v>574.43333333333339</v>
      </c>
      <c r="FI21" s="174">
        <f>DN21/$M21</f>
        <v>0.2569833333333334</v>
      </c>
      <c r="FJ21" s="174">
        <f>DO21/$M21</f>
        <v>0.1284916666666667</v>
      </c>
      <c r="FK21" s="174">
        <f>DP21/$M21</f>
        <v>0.1284916666666667</v>
      </c>
      <c r="FL21" s="174">
        <f>DQ21/$M21</f>
        <v>0</v>
      </c>
      <c r="FN21" s="181">
        <f>DT21/MAX(DT$2:DT$108)</f>
        <v>2.8915688660754457E-2</v>
      </c>
      <c r="FO21" s="181">
        <f>DU21/MAX(DU$2:DU$108)</f>
        <v>5.2168045153218656E-2</v>
      </c>
      <c r="FP21" s="181">
        <f>DY21/MAX(DY$2:DY$108)</f>
        <v>0.36787940627030546</v>
      </c>
      <c r="FQ21" s="181">
        <f>EA21/MAX(EA$2:EA$108)</f>
        <v>0.15555326884818552</v>
      </c>
      <c r="FR21" s="181">
        <f>EB21/MAX(EB$2:EB$108)</f>
        <v>4.264565531105062E-2</v>
      </c>
      <c r="FS21" s="181">
        <f>EC21/MAX(EC$2:EC$108)</f>
        <v>0.22964314194577354</v>
      </c>
      <c r="FT21" s="181">
        <f>ED21/MAX(ED$2:ED$108)</f>
        <v>0.10135484351310375</v>
      </c>
      <c r="FU21" s="181">
        <f>EE21/MAX(EE$2:EE$108)</f>
        <v>0.23174427501776251</v>
      </c>
      <c r="FV21" s="181">
        <f>EF21/MAX(EF$2:EF$108)</f>
        <v>0.11581723295580726</v>
      </c>
      <c r="FW21" s="181">
        <f>EG21/MAX(EG$2:EG$108)</f>
        <v>0.10678806588259063</v>
      </c>
      <c r="FX21" s="181">
        <f>EH21/MAX(EH$2:EH$108)</f>
        <v>3.0609905531410322E-2</v>
      </c>
      <c r="FY21" s="181">
        <f>EI21/MAX(EI$2:EI$108)</f>
        <v>9.8771243847644546E-2</v>
      </c>
      <c r="FZ21" s="181">
        <f>EJ21/MAX(EJ$2:EJ$108)</f>
        <v>3.7257736893857064E-3</v>
      </c>
      <c r="GA21" s="181">
        <f>EK21/MAX(EK$2:EK$108)</f>
        <v>0.71559498496957263</v>
      </c>
      <c r="GB21" s="181">
        <f>EL21/MAX(EL$2:EL$108)</f>
        <v>3.2715615338771549E-2</v>
      </c>
      <c r="GC21" s="181">
        <f>EM21/MAX(EM$2:EM$108)</f>
        <v>3.4090075052678942E-2</v>
      </c>
      <c r="GD21" s="181">
        <f>EN21/MAX(EN$2:EN$108)</f>
        <v>1.6686468139352449E-2</v>
      </c>
      <c r="GE21" s="181">
        <f>EO21/MAX(EO$2:EO$108)</f>
        <v>0.20377770434457532</v>
      </c>
      <c r="GF21" s="181">
        <f>EP21/MAX(EP$2:EP$108)</f>
        <v>0.29078712322069922</v>
      </c>
      <c r="GG21" s="181">
        <f>EQ21/MAX(EQ$2:EQ$108)</f>
        <v>9.8926417249864187E-2</v>
      </c>
      <c r="GH21" s="181">
        <f>ER21/MAX(ER$2:ER$108)</f>
        <v>0</v>
      </c>
      <c r="GI21" s="181">
        <f>ES21/MAX(ES$2:ES$108)</f>
        <v>0.26847622589479669</v>
      </c>
      <c r="GJ21" s="181">
        <f>ET21/MAX(ET$2:ET$108)</f>
        <v>6.2211458270533156E-2</v>
      </c>
      <c r="GK21" s="181">
        <f>EU21/MAX(EU$2:EU$108)</f>
        <v>6.1210343740145057E-2</v>
      </c>
      <c r="GL21" s="181">
        <f>EV21/MAX(EV$2:EV$108)</f>
        <v>0</v>
      </c>
      <c r="GM21" s="181">
        <f>EW21/MAX(EW$2:EW$108)</f>
        <v>6.8172525023086272E-3</v>
      </c>
      <c r="GN21" s="181">
        <f>EX21/MAX(EX$2:EX$108)</f>
        <v>6.9588794026376596E-3</v>
      </c>
      <c r="GO21" s="181">
        <f>EY21/MAX(EY$2:EY$108)</f>
        <v>0</v>
      </c>
      <c r="GP21" s="181">
        <f>EZ21/MAX(EZ$2:EZ$108)</f>
        <v>1.1029733790030524E-2</v>
      </c>
      <c r="GQ21" s="181">
        <f>FA21/MAX(FA$2:FA$108)</f>
        <v>5.891319267362769E-3</v>
      </c>
      <c r="GR21" s="181">
        <f>FB21/MAX(FB$2:FB$108)</f>
        <v>0</v>
      </c>
      <c r="GS21" s="181">
        <f>FC21/MAX(FC$2:FC$108)</f>
        <v>0</v>
      </c>
      <c r="GT21" s="181">
        <f>FD21/MAX(FD$2:FD$108)</f>
        <v>7.0873524392905595E-3</v>
      </c>
      <c r="GU21" s="181">
        <f>FE21/MAX(FE$2:FE$108)</f>
        <v>1.7408454943003148E-2</v>
      </c>
      <c r="GV21" s="181">
        <f>FF21/MAX(FF$2:FF$108)</f>
        <v>0</v>
      </c>
      <c r="GW21" s="181">
        <f>FG21/MAX(FG$2:FG$108)</f>
        <v>0</v>
      </c>
      <c r="GX21" s="181">
        <f>FH21/MAX(FH$2:FH$108)</f>
        <v>0.26041003627459752</v>
      </c>
      <c r="GY21" s="170">
        <f>MAX(FN21:GX21)</f>
        <v>0.71559498496957263</v>
      </c>
      <c r="GZ21" s="170">
        <f>SUM(FN21:GX21)</f>
        <v>3.6656959914672136</v>
      </c>
      <c r="HA21" s="183">
        <f>GZ21/MAX(GZ$2:GZ$108)</f>
        <v>0.20545026746587802</v>
      </c>
      <c r="HB21" s="168">
        <v>19</v>
      </c>
    </row>
    <row r="22" spans="1:210" s="168" customFormat="1" x14ac:dyDescent="0.3">
      <c r="A22" s="168" t="s">
        <v>608</v>
      </c>
      <c r="B22" s="168">
        <v>0.97</v>
      </c>
      <c r="D22" s="168">
        <v>1</v>
      </c>
      <c r="G22" s="168" t="s">
        <v>50</v>
      </c>
      <c r="H22" s="168">
        <f>D22*456</f>
        <v>456</v>
      </c>
      <c r="K22" s="169">
        <f>AVERAGE(H22:J22)</f>
        <v>456</v>
      </c>
      <c r="M22" s="171">
        <f>B22</f>
        <v>0.97</v>
      </c>
      <c r="Q22" s="171">
        <f>1/B22</f>
        <v>1.0309278350515465</v>
      </c>
      <c r="T22" s="184" t="s">
        <v>623</v>
      </c>
      <c r="U22" s="184" t="s">
        <v>624</v>
      </c>
      <c r="V22" s="185">
        <v>89.3</v>
      </c>
      <c r="W22" s="185">
        <v>33</v>
      </c>
      <c r="X22" s="185">
        <v>4.83</v>
      </c>
      <c r="Y22" s="185">
        <v>0.57999999999999996</v>
      </c>
      <c r="Z22" s="185">
        <v>0.57999999999999996</v>
      </c>
      <c r="AA22" s="185">
        <v>4.72</v>
      </c>
      <c r="AB22" s="176"/>
      <c r="AC22" s="176"/>
      <c r="AD22" s="185">
        <v>19</v>
      </c>
      <c r="AE22" s="185">
        <v>0.89</v>
      </c>
      <c r="AF22" s="185">
        <v>23</v>
      </c>
      <c r="AG22" s="185">
        <v>38</v>
      </c>
      <c r="AH22" s="185">
        <v>194</v>
      </c>
      <c r="AI22" s="185">
        <v>243</v>
      </c>
      <c r="AJ22" s="185">
        <v>0.44</v>
      </c>
      <c r="AK22" s="185">
        <v>0.17399999999999999</v>
      </c>
      <c r="AL22" s="185">
        <v>0.19900000000000001</v>
      </c>
      <c r="AM22" s="185">
        <v>0.6</v>
      </c>
      <c r="AN22" s="185">
        <v>35.6</v>
      </c>
      <c r="AO22" s="185">
        <v>0.36199999999999999</v>
      </c>
      <c r="AP22" s="185">
        <v>0.27300000000000002</v>
      </c>
      <c r="AQ22" s="185">
        <v>3.024</v>
      </c>
      <c r="AR22" s="185">
        <v>0.38100000000000001</v>
      </c>
      <c r="AS22" s="185">
        <v>9.2999999999999999E-2</v>
      </c>
      <c r="AT22" s="185">
        <v>47</v>
      </c>
      <c r="AU22" s="185">
        <v>0</v>
      </c>
      <c r="AV22" s="185">
        <v>47</v>
      </c>
      <c r="AW22" s="185">
        <v>47</v>
      </c>
      <c r="AX22" s="176"/>
      <c r="AY22" s="185">
        <v>0</v>
      </c>
      <c r="AZ22" s="185">
        <v>2</v>
      </c>
      <c r="BA22" s="185">
        <v>0</v>
      </c>
      <c r="BB22" s="185">
        <v>0</v>
      </c>
      <c r="BC22" s="176"/>
      <c r="BD22" s="176"/>
      <c r="BE22" s="176"/>
      <c r="BF22" s="176"/>
      <c r="BG22" s="176"/>
      <c r="BH22" s="176"/>
      <c r="BI22" s="185">
        <v>0</v>
      </c>
      <c r="BJ22" s="185">
        <v>0</v>
      </c>
      <c r="BK22" s="176"/>
      <c r="BL22" s="185">
        <v>8.3000000000000004E-2</v>
      </c>
      <c r="BM22" s="185">
        <v>4.4999999999999998E-2</v>
      </c>
      <c r="BN22" s="185">
        <v>0.318</v>
      </c>
      <c r="BO22" s="185">
        <v>0</v>
      </c>
      <c r="BP22" s="176"/>
      <c r="BQ22" s="184" t="s">
        <v>393</v>
      </c>
      <c r="BR22" s="180"/>
      <c r="BS22" s="184" t="s">
        <v>393</v>
      </c>
      <c r="BT22" s="185">
        <v>0</v>
      </c>
      <c r="BU22" s="168" t="e">
        <f>AVERAGE(BP22,BR22)</f>
        <v>#DIV/0!</v>
      </c>
      <c r="BV22" s="168" t="e">
        <f>_xlfn.STDEV.P(BP22,BR22)</f>
        <v>#DIV/0!</v>
      </c>
      <c r="BW22" s="168">
        <f>(1-BT22/100)*K22</f>
        <v>456</v>
      </c>
      <c r="BX22" s="174">
        <f>(V22/100)*$BW22</f>
        <v>407.20800000000003</v>
      </c>
      <c r="BY22" s="174">
        <f>(W22/100)*$BW22</f>
        <v>150.48000000000002</v>
      </c>
      <c r="BZ22" s="174">
        <f>(X22/100)*$BW22</f>
        <v>22.024800000000003</v>
      </c>
      <c r="CA22" s="174">
        <f>(Y22/100)*$BW22</f>
        <v>2.6448</v>
      </c>
      <c r="CB22" s="174">
        <f>(Z22/100)*$BW22</f>
        <v>2.6448</v>
      </c>
      <c r="CC22" s="174">
        <f>(AA22/100)*$BW22</f>
        <v>21.523199999999999</v>
      </c>
      <c r="CD22" s="174">
        <f>(AB22/100)*$BW22</f>
        <v>0</v>
      </c>
      <c r="CE22" s="174">
        <f>(AC22/100)*$BW22</f>
        <v>0</v>
      </c>
      <c r="CF22" s="174">
        <f>(AD22/100)*$BW22</f>
        <v>86.64</v>
      </c>
      <c r="CG22" s="174">
        <f>(AE22/100)*$BW22</f>
        <v>4.0583999999999998</v>
      </c>
      <c r="CH22" s="174">
        <f>(AF22/100)*$BW22</f>
        <v>104.88000000000001</v>
      </c>
      <c r="CI22" s="174">
        <f>(AG22/100)*$BW22</f>
        <v>173.28</v>
      </c>
      <c r="CJ22" s="174">
        <f>(AH22/100)*$BW22</f>
        <v>884.64</v>
      </c>
      <c r="CK22" s="174">
        <f>(AI22/100)*$BW22</f>
        <v>1108.0800000000002</v>
      </c>
      <c r="CL22" s="174">
        <f>(AJ22/100)*$BW22</f>
        <v>2.0064000000000002</v>
      </c>
      <c r="CM22" s="174">
        <f>(AK22/100)*$BW22</f>
        <v>0.79343999999999992</v>
      </c>
      <c r="CN22" s="174">
        <f>(AL22/100)*$BW22</f>
        <v>0.90744000000000002</v>
      </c>
      <c r="CO22" s="174">
        <f>(AM22/100)*$BW22</f>
        <v>2.7360000000000002</v>
      </c>
      <c r="CP22" s="174">
        <f>(AN22/100)*$BW22</f>
        <v>162.33600000000001</v>
      </c>
      <c r="CQ22" s="174">
        <f>(AO22/100)*$BW22</f>
        <v>1.65072</v>
      </c>
      <c r="CR22" s="174">
        <f>(AP22/100)*$BW22</f>
        <v>1.2448800000000002</v>
      </c>
      <c r="CS22" s="174">
        <f>(AQ22/100)*$BW22</f>
        <v>13.789439999999999</v>
      </c>
      <c r="CT22" s="174">
        <f>(AR22/100)*$BW22</f>
        <v>1.73736</v>
      </c>
      <c r="CU22" s="174">
        <f>(AS22/100)*$BW22</f>
        <v>0.42407999999999996</v>
      </c>
      <c r="CV22" s="174">
        <f>(AT22/100)*$BW22</f>
        <v>214.32</v>
      </c>
      <c r="CW22" s="174">
        <f>(AU22/100)*$BW22</f>
        <v>0</v>
      </c>
      <c r="CX22" s="174">
        <f>(AV22/100)*$BW22</f>
        <v>214.32</v>
      </c>
      <c r="CY22" s="174">
        <f>(AW22/100)*$BW22</f>
        <v>214.32</v>
      </c>
      <c r="CZ22" s="174">
        <f>(AX22/100)*$BW22</f>
        <v>0</v>
      </c>
      <c r="DA22" s="174">
        <f>(AY22/100)*$BW22</f>
        <v>0</v>
      </c>
      <c r="DB22" s="174">
        <f>(AZ22/100)*$BW22</f>
        <v>9.120000000000001</v>
      </c>
      <c r="DC22" s="174">
        <f>(BA22/100)*$BW22</f>
        <v>0</v>
      </c>
      <c r="DD22" s="174">
        <f>(BB22/100)*$BW22</f>
        <v>0</v>
      </c>
      <c r="DE22" s="174">
        <f>(BC22/100)*$BW22</f>
        <v>0</v>
      </c>
      <c r="DF22" s="174">
        <f>(BD22/100)*$BW22</f>
        <v>0</v>
      </c>
      <c r="DG22" s="174">
        <f>(BE22/100)*$BW22</f>
        <v>0</v>
      </c>
      <c r="DH22" s="174">
        <f>(BF22/100)*$BW22</f>
        <v>0</v>
      </c>
      <c r="DI22" s="174">
        <f>(BG22/100)*$BW22</f>
        <v>0</v>
      </c>
      <c r="DJ22" s="174">
        <f>(BH22/100)*$BW22</f>
        <v>0</v>
      </c>
      <c r="DK22" s="174">
        <f>(BI22/100)*$BW22</f>
        <v>0</v>
      </c>
      <c r="DL22" s="174">
        <f>(BJ22/100)*$BW22</f>
        <v>0</v>
      </c>
      <c r="DM22" s="174">
        <f>(BK22/100)*$BW22</f>
        <v>0</v>
      </c>
      <c r="DN22" s="174">
        <f>(BL22/100)*$BW22</f>
        <v>0.37847999999999998</v>
      </c>
      <c r="DO22" s="174">
        <f>(BM22/100)*$BW22</f>
        <v>0.20519999999999999</v>
      </c>
      <c r="DP22" s="174">
        <f>(BN22/100)*$BW22</f>
        <v>1.45008</v>
      </c>
      <c r="DQ22" s="174">
        <f>(BO22/100)*$BW22</f>
        <v>0</v>
      </c>
      <c r="DR22" s="174"/>
      <c r="DS22" s="174">
        <f>BX22/$M22</f>
        <v>419.80206185567016</v>
      </c>
      <c r="DT22" s="174">
        <f>BY22/$M22</f>
        <v>155.13402061855672</v>
      </c>
      <c r="DU22" s="174">
        <f>BZ22/$M22</f>
        <v>22.705979381443303</v>
      </c>
      <c r="DV22" s="174">
        <f>CA22/$M22</f>
        <v>2.7265979381443302</v>
      </c>
      <c r="DW22" s="174">
        <f>CB22/$M22</f>
        <v>2.7265979381443302</v>
      </c>
      <c r="DX22" s="174">
        <f>CC22/$M22</f>
        <v>22.188865979381443</v>
      </c>
      <c r="DY22" s="174">
        <f>CD22/$M22</f>
        <v>0</v>
      </c>
      <c r="DZ22" s="174">
        <f>CE22/$M22</f>
        <v>0</v>
      </c>
      <c r="EA22" s="174">
        <f>CF22/$M22</f>
        <v>89.319587628865989</v>
      </c>
      <c r="EB22" s="174">
        <f>CG22/$M22</f>
        <v>4.1839175257731958</v>
      </c>
      <c r="EC22" s="174">
        <f>CH22/$M22</f>
        <v>108.1237113402062</v>
      </c>
      <c r="ED22" s="174">
        <f>CI22/$M22</f>
        <v>178.63917525773198</v>
      </c>
      <c r="EE22" s="174">
        <f>CJ22/$M22</f>
        <v>912</v>
      </c>
      <c r="EF22" s="174">
        <f>CK22/$M22</f>
        <v>1142.3505154639176</v>
      </c>
      <c r="EG22" s="174">
        <f>CL22/$M22</f>
        <v>2.068453608247423</v>
      </c>
      <c r="EH22" s="174">
        <f>CM22/$M22</f>
        <v>0.81797938144329896</v>
      </c>
      <c r="EI22" s="174">
        <f>CN22/$M22</f>
        <v>0.93550515463917527</v>
      </c>
      <c r="EJ22" s="174">
        <f>CO22/$M22</f>
        <v>2.8206185567010311</v>
      </c>
      <c r="EK22" s="174">
        <f>CP22/$M22</f>
        <v>167.35670103092787</v>
      </c>
      <c r="EL22" s="174">
        <f>CQ22/$M22</f>
        <v>1.7017731958762887</v>
      </c>
      <c r="EM22" s="174">
        <f>CR22/$M22</f>
        <v>1.2833814432989694</v>
      </c>
      <c r="EN22" s="174">
        <f>CS22/$M22</f>
        <v>14.215917525773195</v>
      </c>
      <c r="EO22" s="174">
        <f>CT22/$M22</f>
        <v>1.7910927835051547</v>
      </c>
      <c r="EP22" s="174">
        <f>CU22/$M22</f>
        <v>0.43719587628865975</v>
      </c>
      <c r="EQ22" s="174">
        <f>CV22/$M22</f>
        <v>220.94845360824743</v>
      </c>
      <c r="ER22" s="174">
        <f>CW22/$M22</f>
        <v>0</v>
      </c>
      <c r="ES22" s="174">
        <f>CX22/$M22</f>
        <v>220.94845360824743</v>
      </c>
      <c r="ET22" s="174">
        <f>CY22/$M22</f>
        <v>220.94845360824743</v>
      </c>
      <c r="EU22" s="174">
        <f>CZ22/$M22</f>
        <v>0</v>
      </c>
      <c r="EV22" s="174">
        <f>DA22/$M22</f>
        <v>0</v>
      </c>
      <c r="EW22" s="174">
        <f>DB22/$M22</f>
        <v>9.4020618556701052</v>
      </c>
      <c r="EX22" s="174">
        <f>DC22/$M22</f>
        <v>0</v>
      </c>
      <c r="EY22" s="174">
        <f>DD22/$M22</f>
        <v>0</v>
      </c>
      <c r="EZ22" s="174">
        <f>DE22/$M22</f>
        <v>0</v>
      </c>
      <c r="FA22" s="174">
        <f>DF22/$M22</f>
        <v>0</v>
      </c>
      <c r="FB22" s="174">
        <f>DG22/$M22</f>
        <v>0</v>
      </c>
      <c r="FC22" s="174">
        <f>DH22/$M22</f>
        <v>0</v>
      </c>
      <c r="FD22" s="174">
        <f>DI22/$M22</f>
        <v>0</v>
      </c>
      <c r="FE22" s="174">
        <f>DJ22/$M22</f>
        <v>0</v>
      </c>
      <c r="FF22" s="174">
        <f>DK22/$M22</f>
        <v>0</v>
      </c>
      <c r="FG22" s="174">
        <f>DL22/$M22</f>
        <v>0</v>
      </c>
      <c r="FH22" s="174">
        <f>DM22/$M22</f>
        <v>0</v>
      </c>
      <c r="FI22" s="174">
        <f>DN22/$M22</f>
        <v>0.39018556701030926</v>
      </c>
      <c r="FJ22" s="174">
        <f>DO22/$M22</f>
        <v>0.21154639175257731</v>
      </c>
      <c r="FK22" s="174">
        <f>DP22/$M22</f>
        <v>1.4949278350515465</v>
      </c>
      <c r="FL22" s="174">
        <f>DQ22/$M22</f>
        <v>0</v>
      </c>
      <c r="FN22" s="181">
        <f>DT22/MAX(DT$2:DT$108)</f>
        <v>2.3739662399456216E-2</v>
      </c>
      <c r="FO22" s="181">
        <f>DU22/MAX(DU$2:DU$108)</f>
        <v>0.12243590383329511</v>
      </c>
      <c r="FP22" s="181">
        <f>DY22/MAX(DY$2:DY$108)</f>
        <v>0</v>
      </c>
      <c r="FQ22" s="181">
        <f>EA22/MAX(EA$2:EA$108)</f>
        <v>4.5955745847327638E-2</v>
      </c>
      <c r="FR22" s="181">
        <f>EB22/MAX(EB$2:EB$108)</f>
        <v>5.022662637753289E-2</v>
      </c>
      <c r="FS22" s="181">
        <f>EC22/MAX(EC$2:EC$108)</f>
        <v>0.27375820056232431</v>
      </c>
      <c r="FT22" s="181">
        <f>ED22/MAX(ED$2:ED$108)</f>
        <v>9.2134402443680805E-2</v>
      </c>
      <c r="FU22" s="181">
        <f>EE22/MAX(EE$2:EE$108)</f>
        <v>0.16448598130841122</v>
      </c>
      <c r="FV22" s="181">
        <f>EF22/MAX(EF$2:EF$108)</f>
        <v>0.97246509200052211</v>
      </c>
      <c r="FW22" s="181">
        <f>EG22/MAX(EG$2:EG$108)</f>
        <v>0.16235660433120772</v>
      </c>
      <c r="FX22" s="181">
        <f>EH22/MAX(EH$2:EH$108)</f>
        <v>0.17435110492163289</v>
      </c>
      <c r="FY22" s="181">
        <f>EI22/MAX(EI$2:EI$108)</f>
        <v>7.6406566496356979E-2</v>
      </c>
      <c r="FZ22" s="181">
        <f>EJ22/MAX(EJ$2:EJ$108)</f>
        <v>4.6346136301432354E-3</v>
      </c>
      <c r="GA22" s="181">
        <f>EK22/MAX(EK$2:EK$108)</f>
        <v>0.43291563236316472</v>
      </c>
      <c r="GB22" s="181">
        <f>EL22/MAX(EL$2:EL$108)</f>
        <v>0.12075382493926061</v>
      </c>
      <c r="GC22" s="181">
        <f>EM22/MAX(EM$2:EM$108)</f>
        <v>0.14470971242539343</v>
      </c>
      <c r="GD22" s="181">
        <f>EN22/MAX(EN$2:EN$108)</f>
        <v>0.13412119688207191</v>
      </c>
      <c r="GE22" s="181">
        <f>EO22/MAX(EO$2:EO$108)</f>
        <v>0.22777856234995059</v>
      </c>
      <c r="GF22" s="181">
        <f>EP22/MAX(EP$2:EP$108)</f>
        <v>0.13564491000099446</v>
      </c>
      <c r="GG22" s="181">
        <f>EQ22/MAX(EQ$2:EQ$108)</f>
        <v>6.7252549152160432E-2</v>
      </c>
      <c r="GH22" s="181">
        <f>ER22/MAX(ER$2:ER$108)</f>
        <v>0</v>
      </c>
      <c r="GI22" s="181">
        <f>ES22/MAX(ES$2:ES$108)</f>
        <v>0.18251657221722675</v>
      </c>
      <c r="GJ22" s="181">
        <f>ET22/MAX(ET$2:ET$108)</f>
        <v>4.2292840188472035E-2</v>
      </c>
      <c r="GK22" s="181">
        <f>EU22/MAX(EU$2:EU$108)</f>
        <v>0</v>
      </c>
      <c r="GL22" s="181">
        <f>EV22/MAX(EV$2:EV$108)</f>
        <v>0</v>
      </c>
      <c r="GM22" s="181">
        <f>EW22/MAX(EW$2:EW$108)</f>
        <v>8.653272242525596E-5</v>
      </c>
      <c r="GN22" s="181">
        <f>EX22/MAX(EX$2:EX$108)</f>
        <v>0</v>
      </c>
      <c r="GO22" s="181">
        <f>EY22/MAX(EY$2:EY$108)</f>
        <v>0</v>
      </c>
      <c r="GP22" s="181">
        <f>EZ22/MAX(EZ$2:EZ$108)</f>
        <v>0</v>
      </c>
      <c r="GQ22" s="181">
        <f>FA22/MAX(FA$2:FA$108)</f>
        <v>0</v>
      </c>
      <c r="GR22" s="181">
        <f>FB22/MAX(FB$2:FB$108)</f>
        <v>0</v>
      </c>
      <c r="GS22" s="181">
        <f>FC22/MAX(FC$2:FC$108)</f>
        <v>0</v>
      </c>
      <c r="GT22" s="181">
        <f>FD22/MAX(FD$2:FD$108)</f>
        <v>0</v>
      </c>
      <c r="GU22" s="181">
        <f>FE22/MAX(FE$2:FE$108)</f>
        <v>0</v>
      </c>
      <c r="GV22" s="181">
        <f>FF22/MAX(FF$2:FF$108)</f>
        <v>0</v>
      </c>
      <c r="GW22" s="181">
        <f>FG22/MAX(FG$2:FG$108)</f>
        <v>0</v>
      </c>
      <c r="GX22" s="181">
        <f>FH22/MAX(FH$2:FH$108)</f>
        <v>0</v>
      </c>
      <c r="GY22" s="170">
        <f>MAX(FN22:GX22)</f>
        <v>0.97246509200052211</v>
      </c>
      <c r="GZ22" s="170">
        <f>SUM(FN22:GX22)</f>
        <v>3.6510228373930116</v>
      </c>
      <c r="HA22" s="183">
        <f>GZ22/MAX(GZ$2:GZ$108)</f>
        <v>0.20462788518536973</v>
      </c>
      <c r="HB22" s="168">
        <v>25</v>
      </c>
    </row>
    <row r="23" spans="1:210" s="168" customFormat="1" x14ac:dyDescent="0.3">
      <c r="A23" s="168" t="s">
        <v>607</v>
      </c>
      <c r="B23" s="168">
        <v>0.5</v>
      </c>
      <c r="C23" s="168" t="s">
        <v>601</v>
      </c>
      <c r="D23" s="168">
        <v>411</v>
      </c>
      <c r="G23" s="168" t="s">
        <v>52</v>
      </c>
      <c r="H23" s="168">
        <f>D23</f>
        <v>411</v>
      </c>
      <c r="K23" s="169">
        <f>AVERAGE(H23:J23)</f>
        <v>411</v>
      </c>
      <c r="M23" s="171">
        <f>B23</f>
        <v>0.5</v>
      </c>
      <c r="Q23" s="171">
        <f>1/B23</f>
        <v>2</v>
      </c>
      <c r="T23" s="184" t="s">
        <v>620</v>
      </c>
      <c r="U23" s="184" t="s">
        <v>621</v>
      </c>
      <c r="V23" s="185">
        <v>94.34</v>
      </c>
      <c r="W23" s="185">
        <v>18</v>
      </c>
      <c r="X23" s="185">
        <v>0.95</v>
      </c>
      <c r="Y23" s="185">
        <v>0.11</v>
      </c>
      <c r="Z23" s="185">
        <v>0.6</v>
      </c>
      <c r="AA23" s="185">
        <v>4.01</v>
      </c>
      <c r="AB23" s="185">
        <v>0.7</v>
      </c>
      <c r="AC23" s="185">
        <v>2.4900000000000002</v>
      </c>
      <c r="AD23" s="185">
        <v>11</v>
      </c>
      <c r="AE23" s="185">
        <v>0.68</v>
      </c>
      <c r="AF23" s="185">
        <v>9</v>
      </c>
      <c r="AG23" s="185">
        <v>28</v>
      </c>
      <c r="AH23" s="185">
        <v>218</v>
      </c>
      <c r="AI23" s="185">
        <v>11</v>
      </c>
      <c r="AJ23" s="185">
        <v>0.14000000000000001</v>
      </c>
      <c r="AK23" s="185">
        <v>7.4999999999999997E-2</v>
      </c>
      <c r="AL23" s="185">
        <v>0.105</v>
      </c>
      <c r="AM23" s="185">
        <v>0.5</v>
      </c>
      <c r="AN23" s="185">
        <v>22.8</v>
      </c>
      <c r="AO23" s="185">
        <v>3.5999999999999997E-2</v>
      </c>
      <c r="AP23" s="185">
        <v>2.1999999999999999E-2</v>
      </c>
      <c r="AQ23" s="185">
        <v>0.53200000000000003</v>
      </c>
      <c r="AR23" s="185">
        <v>0.129</v>
      </c>
      <c r="AS23" s="185">
        <v>7.9000000000000001E-2</v>
      </c>
      <c r="AT23" s="185">
        <v>13</v>
      </c>
      <c r="AU23" s="185">
        <v>0</v>
      </c>
      <c r="AV23" s="185">
        <v>13</v>
      </c>
      <c r="AW23" s="185">
        <v>13</v>
      </c>
      <c r="AX23" s="185">
        <v>6.9</v>
      </c>
      <c r="AY23" s="185">
        <v>0</v>
      </c>
      <c r="AZ23" s="185">
        <v>489</v>
      </c>
      <c r="BA23" s="185">
        <v>24</v>
      </c>
      <c r="BB23" s="185">
        <v>0</v>
      </c>
      <c r="BC23" s="185">
        <v>0</v>
      </c>
      <c r="BD23" s="185">
        <v>293</v>
      </c>
      <c r="BE23" s="185">
        <v>0</v>
      </c>
      <c r="BF23" s="185">
        <v>3041</v>
      </c>
      <c r="BG23" s="185">
        <v>94</v>
      </c>
      <c r="BH23" s="185">
        <v>0.56000000000000005</v>
      </c>
      <c r="BI23" s="185">
        <v>0</v>
      </c>
      <c r="BJ23" s="185">
        <v>0</v>
      </c>
      <c r="BK23" s="185">
        <v>2.8</v>
      </c>
      <c r="BL23" s="185">
        <v>1.4999999999999999E-2</v>
      </c>
      <c r="BM23" s="185">
        <v>1.6E-2</v>
      </c>
      <c r="BN23" s="185">
        <v>4.3999999999999997E-2</v>
      </c>
      <c r="BO23" s="185">
        <v>0</v>
      </c>
      <c r="BP23" s="185">
        <v>240</v>
      </c>
      <c r="BQ23" s="184" t="s">
        <v>386</v>
      </c>
      <c r="BR23" s="185">
        <v>246</v>
      </c>
      <c r="BS23" s="184" t="s">
        <v>622</v>
      </c>
      <c r="BT23" s="185">
        <v>0</v>
      </c>
      <c r="BU23" s="168">
        <f>AVERAGE(BP23,BR23)</f>
        <v>243</v>
      </c>
      <c r="BV23" s="168">
        <f>_xlfn.STDEV.P(BP23,BR23)</f>
        <v>3</v>
      </c>
      <c r="BW23" s="168">
        <f>(1-BT23/100)*K23</f>
        <v>411</v>
      </c>
      <c r="BX23" s="174">
        <f>(V23/100)*$BW23</f>
        <v>387.73739999999998</v>
      </c>
      <c r="BY23" s="174">
        <f>(W23/100)*$BW23</f>
        <v>73.98</v>
      </c>
      <c r="BZ23" s="174">
        <f>(X23/100)*$BW23</f>
        <v>3.9045000000000001</v>
      </c>
      <c r="CA23" s="174">
        <f>(Y23/100)*$BW23</f>
        <v>0.4521</v>
      </c>
      <c r="CB23" s="174">
        <f>(Z23/100)*$BW23</f>
        <v>2.4660000000000002</v>
      </c>
      <c r="CC23" s="174">
        <f>(AA23/100)*$BW23</f>
        <v>16.481099999999998</v>
      </c>
      <c r="CD23" s="174">
        <f>(AB23/100)*$BW23</f>
        <v>2.8769999999999998</v>
      </c>
      <c r="CE23" s="174">
        <f>(AC23/100)*$BW23</f>
        <v>10.2339</v>
      </c>
      <c r="CF23" s="174">
        <f>(AD23/100)*$BW23</f>
        <v>45.21</v>
      </c>
      <c r="CG23" s="174">
        <f>(AE23/100)*$BW23</f>
        <v>2.7948000000000004</v>
      </c>
      <c r="CH23" s="174">
        <f>(AF23/100)*$BW23</f>
        <v>36.99</v>
      </c>
      <c r="CI23" s="174">
        <f>(AG23/100)*$BW23</f>
        <v>115.08000000000001</v>
      </c>
      <c r="CJ23" s="174">
        <f>(AH23/100)*$BW23</f>
        <v>895.98</v>
      </c>
      <c r="CK23" s="174">
        <f>(AI23/100)*$BW23</f>
        <v>45.21</v>
      </c>
      <c r="CL23" s="174">
        <f>(AJ23/100)*$BW23</f>
        <v>0.57540000000000013</v>
      </c>
      <c r="CM23" s="174">
        <f>(AK23/100)*$BW23</f>
        <v>0.30825000000000002</v>
      </c>
      <c r="CN23" s="174">
        <f>(AL23/100)*$BW23</f>
        <v>0.43154999999999999</v>
      </c>
      <c r="CO23" s="174">
        <f>(AM23/100)*$BW23</f>
        <v>2.0550000000000002</v>
      </c>
      <c r="CP23" s="174">
        <f>(AN23/100)*$BW23</f>
        <v>93.707999999999998</v>
      </c>
      <c r="CQ23" s="174">
        <f>(AO23/100)*$BW23</f>
        <v>0.14795999999999998</v>
      </c>
      <c r="CR23" s="174">
        <f>(AP23/100)*$BW23</f>
        <v>9.0419999999999986E-2</v>
      </c>
      <c r="CS23" s="174">
        <f>(AQ23/100)*$BW23</f>
        <v>2.1865200000000002</v>
      </c>
      <c r="CT23" s="174">
        <f>(AR23/100)*$BW23</f>
        <v>0.53019000000000005</v>
      </c>
      <c r="CU23" s="174">
        <f>(AS23/100)*$BW23</f>
        <v>0.32468999999999998</v>
      </c>
      <c r="CV23" s="174">
        <f>(AT23/100)*$BW23</f>
        <v>53.43</v>
      </c>
      <c r="CW23" s="174">
        <f>(AU23/100)*$BW23</f>
        <v>0</v>
      </c>
      <c r="CX23" s="174">
        <f>(AV23/100)*$BW23</f>
        <v>53.43</v>
      </c>
      <c r="CY23" s="174">
        <f>(AW23/100)*$BW23</f>
        <v>53.43</v>
      </c>
      <c r="CZ23" s="174">
        <f>(AX23/100)*$BW23</f>
        <v>28.359000000000002</v>
      </c>
      <c r="DA23" s="174">
        <f>(AY23/100)*$BW23</f>
        <v>0</v>
      </c>
      <c r="DB23" s="174">
        <f>(AZ23/100)*$BW23</f>
        <v>2009.79</v>
      </c>
      <c r="DC23" s="174">
        <f>(BA23/100)*$BW23</f>
        <v>98.64</v>
      </c>
      <c r="DD23" s="174">
        <f>(BB23/100)*$BW23</f>
        <v>0</v>
      </c>
      <c r="DE23" s="174">
        <f>(BC23/100)*$BW23</f>
        <v>0</v>
      </c>
      <c r="DF23" s="174">
        <f>(BD23/100)*$BW23</f>
        <v>1204.23</v>
      </c>
      <c r="DG23" s="174">
        <f>(BE23/100)*$BW23</f>
        <v>0</v>
      </c>
      <c r="DH23" s="174">
        <f>(BF23/100)*$BW23</f>
        <v>12498.51</v>
      </c>
      <c r="DI23" s="174">
        <f>(BG23/100)*$BW23</f>
        <v>386.34</v>
      </c>
      <c r="DJ23" s="174">
        <f>(BH23/100)*$BW23</f>
        <v>2.3016000000000005</v>
      </c>
      <c r="DK23" s="174">
        <f>(BI23/100)*$BW23</f>
        <v>0</v>
      </c>
      <c r="DL23" s="174">
        <f>(BJ23/100)*$BW23</f>
        <v>0</v>
      </c>
      <c r="DM23" s="174">
        <f>(BK23/100)*$BW23</f>
        <v>11.507999999999999</v>
      </c>
      <c r="DN23" s="174">
        <f>(BL23/100)*$BW23</f>
        <v>6.1649999999999996E-2</v>
      </c>
      <c r="DO23" s="174">
        <f>(BM23/100)*$BW23</f>
        <v>6.5759999999999999E-2</v>
      </c>
      <c r="DP23" s="174">
        <f>(BN23/100)*$BW23</f>
        <v>0.18083999999999997</v>
      </c>
      <c r="DQ23" s="174">
        <f>(BO23/100)*$BW23</f>
        <v>0</v>
      </c>
      <c r="DR23" s="174"/>
      <c r="DS23" s="174">
        <f>BX23/$M23</f>
        <v>775.47479999999996</v>
      </c>
      <c r="DT23" s="174">
        <f>BY23/$M23</f>
        <v>147.96</v>
      </c>
      <c r="DU23" s="174">
        <f>BZ23/$M23</f>
        <v>7.8090000000000002</v>
      </c>
      <c r="DV23" s="174">
        <f>CA23/$M23</f>
        <v>0.9042</v>
      </c>
      <c r="DW23" s="174">
        <f>CB23/$M23</f>
        <v>4.9320000000000004</v>
      </c>
      <c r="DX23" s="174">
        <f>CC23/$M23</f>
        <v>32.962199999999996</v>
      </c>
      <c r="DY23" s="174">
        <f>CD23/$M23</f>
        <v>5.7539999999999996</v>
      </c>
      <c r="DZ23" s="174">
        <f>CE23/$M23</f>
        <v>20.4678</v>
      </c>
      <c r="EA23" s="174">
        <f>CF23/$M23</f>
        <v>90.42</v>
      </c>
      <c r="EB23" s="174">
        <f>CG23/$M23</f>
        <v>5.5896000000000008</v>
      </c>
      <c r="EC23" s="174">
        <f>CH23/$M23</f>
        <v>73.98</v>
      </c>
      <c r="ED23" s="174">
        <f>CI23/$M23</f>
        <v>230.16000000000003</v>
      </c>
      <c r="EE23" s="174">
        <f>CJ23/$M23</f>
        <v>1791.96</v>
      </c>
      <c r="EF23" s="174">
        <f>CK23/$M23</f>
        <v>90.42</v>
      </c>
      <c r="EG23" s="174">
        <f>CL23/$M23</f>
        <v>1.1508000000000003</v>
      </c>
      <c r="EH23" s="174">
        <f>CM23/$M23</f>
        <v>0.61650000000000005</v>
      </c>
      <c r="EI23" s="174">
        <f>CN23/$M23</f>
        <v>0.86309999999999998</v>
      </c>
      <c r="EJ23" s="174">
        <f>CO23/$M23</f>
        <v>4.1100000000000003</v>
      </c>
      <c r="EK23" s="174">
        <f>CP23/$M23</f>
        <v>187.416</v>
      </c>
      <c r="EL23" s="174">
        <f>CQ23/$M23</f>
        <v>0.29591999999999996</v>
      </c>
      <c r="EM23" s="174">
        <f>CR23/$M23</f>
        <v>0.18083999999999997</v>
      </c>
      <c r="EN23" s="174">
        <f>CS23/$M23</f>
        <v>4.3730400000000005</v>
      </c>
      <c r="EO23" s="174">
        <f>CT23/$M23</f>
        <v>1.0603800000000001</v>
      </c>
      <c r="EP23" s="174">
        <f>CU23/$M23</f>
        <v>0.64937999999999996</v>
      </c>
      <c r="EQ23" s="174">
        <f>CV23/$M23</f>
        <v>106.86</v>
      </c>
      <c r="ER23" s="174">
        <f>CW23/$M23</f>
        <v>0</v>
      </c>
      <c r="ES23" s="174">
        <f>CX23/$M23</f>
        <v>106.86</v>
      </c>
      <c r="ET23" s="174">
        <f>CY23/$M23</f>
        <v>106.86</v>
      </c>
      <c r="EU23" s="174">
        <f>CZ23/$M23</f>
        <v>56.718000000000004</v>
      </c>
      <c r="EV23" s="174">
        <f>DA23/$M23</f>
        <v>0</v>
      </c>
      <c r="EW23" s="174">
        <f>DB23/$M23</f>
        <v>4019.58</v>
      </c>
      <c r="EX23" s="174">
        <f>DC23/$M23</f>
        <v>197.28</v>
      </c>
      <c r="EY23" s="174">
        <f>DD23/$M23</f>
        <v>0</v>
      </c>
      <c r="EZ23" s="174">
        <f>DE23/$M23</f>
        <v>0</v>
      </c>
      <c r="FA23" s="174">
        <f>DF23/$M23</f>
        <v>2408.46</v>
      </c>
      <c r="FB23" s="174">
        <f>DG23/$M23</f>
        <v>0</v>
      </c>
      <c r="FC23" s="174">
        <f>DH23/$M23</f>
        <v>24997.02</v>
      </c>
      <c r="FD23" s="174">
        <f>DI23/$M23</f>
        <v>772.68</v>
      </c>
      <c r="FE23" s="174">
        <f>DJ23/$M23</f>
        <v>4.6032000000000011</v>
      </c>
      <c r="FF23" s="174">
        <f>DK23/$M23</f>
        <v>0</v>
      </c>
      <c r="FG23" s="174">
        <f>DL23/$M23</f>
        <v>0</v>
      </c>
      <c r="FH23" s="174">
        <f>DM23/$M23</f>
        <v>23.015999999999998</v>
      </c>
      <c r="FI23" s="174">
        <f>DN23/$M23</f>
        <v>0.12329999999999999</v>
      </c>
      <c r="FJ23" s="174">
        <f>DO23/$M23</f>
        <v>0.13152</v>
      </c>
      <c r="FK23" s="174">
        <f>DP23/$M23</f>
        <v>0.36167999999999995</v>
      </c>
      <c r="FL23" s="174">
        <f>DQ23/$M23</f>
        <v>0</v>
      </c>
      <c r="FN23" s="181">
        <f>DT23/MAX(DT$2:DT$108)</f>
        <v>2.2641844997108154E-2</v>
      </c>
      <c r="FO23" s="181">
        <f>DU23/MAX(DU$2:DU$108)</f>
        <v>4.2107938044530495E-2</v>
      </c>
      <c r="FP23" s="181">
        <f>DY23/MAX(DY$2:DY$108)</f>
        <v>0.11202353801169591</v>
      </c>
      <c r="FQ23" s="181">
        <f>EA23/MAX(EA$2:EA$108)</f>
        <v>4.6521918090142007E-2</v>
      </c>
      <c r="FR23" s="181">
        <f>EB23/MAX(EB$2:EB$108)</f>
        <v>6.7101406533575339E-2</v>
      </c>
      <c r="FS23" s="181">
        <f>EC23/MAX(EC$2:EC$108)</f>
        <v>0.1873098086124402</v>
      </c>
      <c r="FT23" s="181">
        <f>ED23/MAX(ED$2:ED$108)</f>
        <v>0.1187066276803119</v>
      </c>
      <c r="FU23" s="181">
        <f>EE23/MAX(EE$2:EE$108)</f>
        <v>0.32319331037875065</v>
      </c>
      <c r="FV23" s="181">
        <f>EF23/MAX(EF$2:EF$108)</f>
        <v>7.6973129025094386E-2</v>
      </c>
      <c r="FW23" s="181">
        <f>EG23/MAX(EG$2:EG$108)</f>
        <v>9.0328339741040292E-2</v>
      </c>
      <c r="FX23" s="181">
        <f>EH23/MAX(EH$2:EH$108)</f>
        <v>0.13140607040061136</v>
      </c>
      <c r="FY23" s="181">
        <f>EI23/MAX(EI$2:EI$108)</f>
        <v>7.0492938725111892E-2</v>
      </c>
      <c r="FZ23" s="181">
        <f>EJ23/MAX(EJ$2:EJ$108)</f>
        <v>6.7532215494488443E-3</v>
      </c>
      <c r="GA23" s="181">
        <f>EK23/MAX(EK$2:EK$108)</f>
        <v>0.48480470548938998</v>
      </c>
      <c r="GB23" s="181">
        <f>EL23/MAX(EL$2:EL$108)</f>
        <v>2.0997787462286283E-2</v>
      </c>
      <c r="GC23" s="181">
        <f>EM23/MAX(EM$2:EM$108)</f>
        <v>2.0390901342424887E-2</v>
      </c>
      <c r="GD23" s="181">
        <f>EN23/MAX(EN$2:EN$108)</f>
        <v>4.1257791327913289E-2</v>
      </c>
      <c r="GE23" s="181">
        <f>EO23/MAX(EO$2:EO$108)</f>
        <v>0.13485165825522713</v>
      </c>
      <c r="GF23" s="181">
        <f>EP23/MAX(EP$2:EP$108)</f>
        <v>0.20147740734472838</v>
      </c>
      <c r="GG23" s="181">
        <f>EQ23/MAX(EQ$2:EQ$108)</f>
        <v>3.2526171987345406E-2</v>
      </c>
      <c r="GH23" s="181">
        <f>ER23/MAX(ER$2:ER$108)</f>
        <v>0</v>
      </c>
      <c r="GI23" s="181">
        <f>ES23/MAX(ES$2:ES$108)</f>
        <v>8.8272719671140656E-2</v>
      </c>
      <c r="GJ23" s="181">
        <f>ET23/MAX(ET$2:ET$108)</f>
        <v>2.0454603002351239E-2</v>
      </c>
      <c r="GK23" s="181">
        <f>EU23/MAX(EU$2:EU$108)</f>
        <v>4.2927530747398294E-2</v>
      </c>
      <c r="GL23" s="181">
        <f>EV23/MAX(EV$2:EV$108)</f>
        <v>0</v>
      </c>
      <c r="GM23" s="181">
        <f>EW23/MAX(EW$2:EW$108)</f>
        <v>3.6994566271263921E-2</v>
      </c>
      <c r="GN23" s="181">
        <f>EX23/MAX(EX$2:EX$108)</f>
        <v>3.6326731516269653E-2</v>
      </c>
      <c r="GO23" s="181">
        <f>EY23/MAX(EY$2:EY$108)</f>
        <v>0</v>
      </c>
      <c r="GP23" s="181">
        <f>EZ23/MAX(EZ$2:EZ$108)</f>
        <v>0</v>
      </c>
      <c r="GQ23" s="181">
        <f>FA23/MAX(FA$2:FA$108)</f>
        <v>4.4696824075200925E-2</v>
      </c>
      <c r="GR23" s="181">
        <f>FB23/MAX(FB$2:FB$108)</f>
        <v>0</v>
      </c>
      <c r="GS23" s="181">
        <f>FC23/MAX(FC$2:FC$108)</f>
        <v>1</v>
      </c>
      <c r="GT23" s="181">
        <f>FD23/MAX(FD$2:FD$108)</f>
        <v>2.4151071588935077E-2</v>
      </c>
      <c r="GU23" s="181">
        <f>FE23/MAX(FE$2:FE$108)</f>
        <v>7.0681014150943425E-2</v>
      </c>
      <c r="GV23" s="181">
        <f>FF23/MAX(FF$2:FF$108)</f>
        <v>0</v>
      </c>
      <c r="GW23" s="181">
        <f>FG23/MAX(FG$2:FG$108)</f>
        <v>0</v>
      </c>
      <c r="GX23" s="181">
        <f>FH23/MAX(FH$2:FH$108)</f>
        <v>1.043393035727291E-2</v>
      </c>
      <c r="GY23" s="170">
        <f>MAX(FN23:GX23)</f>
        <v>1</v>
      </c>
      <c r="GZ23" s="170">
        <f>SUM(FN23:GX23)</f>
        <v>3.6068055063799531</v>
      </c>
      <c r="HA23" s="183">
        <f>GZ23/MAX(GZ$2:GZ$108)</f>
        <v>0.20214964844549649</v>
      </c>
      <c r="HB23" s="168">
        <v>20</v>
      </c>
    </row>
    <row r="24" spans="1:210" s="168" customFormat="1" x14ac:dyDescent="0.3">
      <c r="A24" s="168" t="s">
        <v>16</v>
      </c>
      <c r="B24" s="168">
        <v>1.54</v>
      </c>
      <c r="C24" s="168" t="s">
        <v>601</v>
      </c>
      <c r="D24" s="168">
        <v>1</v>
      </c>
      <c r="G24" s="168" t="s">
        <v>50</v>
      </c>
      <c r="H24" s="168">
        <f>D24*456</f>
        <v>456</v>
      </c>
      <c r="K24" s="169">
        <f>AVERAGE(H24:J24)</f>
        <v>456</v>
      </c>
      <c r="M24" s="171">
        <f>B24</f>
        <v>1.54</v>
      </c>
      <c r="Q24" s="171">
        <f>1/B24</f>
        <v>0.64935064935064934</v>
      </c>
      <c r="T24" s="172" t="s">
        <v>534</v>
      </c>
      <c r="U24" s="172" t="s">
        <v>535</v>
      </c>
      <c r="V24" s="173">
        <v>69.64</v>
      </c>
      <c r="W24" s="173">
        <v>116</v>
      </c>
      <c r="X24" s="173">
        <v>9.02</v>
      </c>
      <c r="Y24" s="173">
        <v>0.38</v>
      </c>
      <c r="Z24" s="173">
        <v>0.83</v>
      </c>
      <c r="AA24" s="173">
        <v>20.13</v>
      </c>
      <c r="AB24" s="173">
        <v>7.9</v>
      </c>
      <c r="AC24" s="173">
        <v>1.8</v>
      </c>
      <c r="AD24" s="173">
        <v>19</v>
      </c>
      <c r="AE24" s="173">
        <v>3.33</v>
      </c>
      <c r="AF24" s="173">
        <v>36</v>
      </c>
      <c r="AG24" s="173">
        <v>180</v>
      </c>
      <c r="AH24" s="173">
        <v>369</v>
      </c>
      <c r="AI24" s="173">
        <v>2</v>
      </c>
      <c r="AJ24" s="173">
        <v>1.27</v>
      </c>
      <c r="AK24" s="173">
        <v>0.251</v>
      </c>
      <c r="AL24" s="173">
        <v>0.49399999999999999</v>
      </c>
      <c r="AM24" s="173">
        <v>2.8</v>
      </c>
      <c r="AN24" s="173">
        <v>1.5</v>
      </c>
      <c r="AO24" s="173">
        <v>0.16900000000000001</v>
      </c>
      <c r="AP24" s="173">
        <v>7.2999999999999995E-2</v>
      </c>
      <c r="AQ24" s="173">
        <v>1.06</v>
      </c>
      <c r="AR24" s="173">
        <v>0.63800000000000001</v>
      </c>
      <c r="AS24" s="173">
        <v>0.17799999999999999</v>
      </c>
      <c r="AT24" s="173">
        <v>181</v>
      </c>
      <c r="AU24" s="173">
        <v>0</v>
      </c>
      <c r="AV24" s="173">
        <v>181</v>
      </c>
      <c r="AW24" s="173">
        <v>181</v>
      </c>
      <c r="AX24" s="173">
        <v>32.700000000000003</v>
      </c>
      <c r="AY24" s="173">
        <v>0</v>
      </c>
      <c r="AZ24" s="173">
        <v>8</v>
      </c>
      <c r="BA24" s="173">
        <v>0</v>
      </c>
      <c r="BB24" s="173">
        <v>0</v>
      </c>
      <c r="BC24" s="173">
        <v>0</v>
      </c>
      <c r="BD24" s="173">
        <v>5</v>
      </c>
      <c r="BE24" s="173">
        <v>0</v>
      </c>
      <c r="BF24" s="173">
        <v>0</v>
      </c>
      <c r="BG24" s="173">
        <v>0</v>
      </c>
      <c r="BH24" s="173">
        <v>0.11</v>
      </c>
      <c r="BI24" s="173">
        <v>0</v>
      </c>
      <c r="BJ24" s="173">
        <v>0</v>
      </c>
      <c r="BK24" s="173">
        <v>1.7</v>
      </c>
      <c r="BL24" s="173">
        <v>5.2999999999999999E-2</v>
      </c>
      <c r="BM24" s="173">
        <v>6.4000000000000001E-2</v>
      </c>
      <c r="BN24" s="173">
        <v>0.17499999999999999</v>
      </c>
      <c r="BO24" s="173">
        <v>0</v>
      </c>
      <c r="BP24" s="173">
        <v>198</v>
      </c>
      <c r="BQ24" s="172" t="s">
        <v>386</v>
      </c>
      <c r="BR24" s="173">
        <v>12.3</v>
      </c>
      <c r="BS24" s="172" t="s">
        <v>359</v>
      </c>
      <c r="BT24" s="173">
        <v>0</v>
      </c>
      <c r="BU24" s="168">
        <f>AVERAGE(BP24,BR24)</f>
        <v>105.15</v>
      </c>
      <c r="BV24" s="168">
        <f>_xlfn.STDEV.P(BP24,BR24)</f>
        <v>92.85</v>
      </c>
      <c r="BW24" s="168">
        <f>(1-BT24/100)*K24</f>
        <v>456</v>
      </c>
      <c r="BX24" s="174">
        <f>(V24/100)*$BW24</f>
        <v>317.55840000000001</v>
      </c>
      <c r="BY24" s="174">
        <f>(W24/100)*$BW24</f>
        <v>528.95999999999992</v>
      </c>
      <c r="BZ24" s="174">
        <f>(X24/100)*$BW24</f>
        <v>41.1312</v>
      </c>
      <c r="CA24" s="174">
        <f>(Y24/100)*$BW24</f>
        <v>1.7327999999999999</v>
      </c>
      <c r="CB24" s="174">
        <f>(Z24/100)*$BW24</f>
        <v>3.7848000000000002</v>
      </c>
      <c r="CC24" s="174">
        <f>(AA24/100)*$BW24</f>
        <v>91.792799999999986</v>
      </c>
      <c r="CD24" s="174">
        <f>(AB24/100)*$BW24</f>
        <v>36.024000000000001</v>
      </c>
      <c r="CE24" s="174">
        <f>(AC24/100)*$BW24</f>
        <v>8.2080000000000002</v>
      </c>
      <c r="CF24" s="174">
        <f>(AD24/100)*$BW24</f>
        <v>86.64</v>
      </c>
      <c r="CG24" s="174">
        <f>(AE24/100)*$BW24</f>
        <v>15.184800000000001</v>
      </c>
      <c r="CH24" s="174">
        <f>(AF24/100)*$BW24</f>
        <v>164.16</v>
      </c>
      <c r="CI24" s="174">
        <f>(AG24/100)*$BW24</f>
        <v>820.80000000000007</v>
      </c>
      <c r="CJ24" s="174">
        <f>(AH24/100)*$BW24</f>
        <v>1682.6399999999999</v>
      </c>
      <c r="CK24" s="174">
        <f>(AI24/100)*$BW24</f>
        <v>9.120000000000001</v>
      </c>
      <c r="CL24" s="174">
        <f>(AJ24/100)*$BW24</f>
        <v>5.7911999999999999</v>
      </c>
      <c r="CM24" s="174">
        <f>(AK24/100)*$BW24</f>
        <v>1.14456</v>
      </c>
      <c r="CN24" s="174">
        <f>(AL24/100)*$BW24</f>
        <v>2.25264</v>
      </c>
      <c r="CO24" s="174">
        <f>(AM24/100)*$BW24</f>
        <v>12.767999999999999</v>
      </c>
      <c r="CP24" s="174">
        <f>(AN24/100)*$BW24</f>
        <v>6.84</v>
      </c>
      <c r="CQ24" s="174">
        <f>(AO24/100)*$BW24</f>
        <v>0.77063999999999999</v>
      </c>
      <c r="CR24" s="174">
        <f>(AP24/100)*$BW24</f>
        <v>0.33288000000000001</v>
      </c>
      <c r="CS24" s="174">
        <f>(AQ24/100)*$BW24</f>
        <v>4.8335999999999997</v>
      </c>
      <c r="CT24" s="174">
        <f>(AR24/100)*$BW24</f>
        <v>2.9092800000000003</v>
      </c>
      <c r="CU24" s="174">
        <f>(AS24/100)*$BW24</f>
        <v>0.81167999999999996</v>
      </c>
      <c r="CV24" s="174">
        <f>(AT24/100)*$BW24</f>
        <v>825.36</v>
      </c>
      <c r="CW24" s="174">
        <f>(AU24/100)*$BW24</f>
        <v>0</v>
      </c>
      <c r="CX24" s="174">
        <f>(AV24/100)*$BW24</f>
        <v>825.36</v>
      </c>
      <c r="CY24" s="174">
        <f>(AW24/100)*$BW24</f>
        <v>825.36</v>
      </c>
      <c r="CZ24" s="174">
        <f>(AX24/100)*$BW24</f>
        <v>149.11199999999999</v>
      </c>
      <c r="DA24" s="174">
        <f>(AY24/100)*$BW24</f>
        <v>0</v>
      </c>
      <c r="DB24" s="174">
        <f>(AZ24/100)*$BW24</f>
        <v>36.480000000000004</v>
      </c>
      <c r="DC24" s="174">
        <f>(BA24/100)*$BW24</f>
        <v>0</v>
      </c>
      <c r="DD24" s="174">
        <f>(BB24/100)*$BW24</f>
        <v>0</v>
      </c>
      <c r="DE24" s="174">
        <f>(BC24/100)*$BW24</f>
        <v>0</v>
      </c>
      <c r="DF24" s="174">
        <f>(BD24/100)*$BW24</f>
        <v>22.8</v>
      </c>
      <c r="DG24" s="174">
        <f>(BE24/100)*$BW24</f>
        <v>0</v>
      </c>
      <c r="DH24" s="174">
        <f>(BF24/100)*$BW24</f>
        <v>0</v>
      </c>
      <c r="DI24" s="174">
        <f>(BG24/100)*$BW24</f>
        <v>0</v>
      </c>
      <c r="DJ24" s="174">
        <f>(BH24/100)*$BW24</f>
        <v>0.50160000000000005</v>
      </c>
      <c r="DK24" s="174">
        <f>(BI24/100)*$BW24</f>
        <v>0</v>
      </c>
      <c r="DL24" s="174">
        <f>(BJ24/100)*$BW24</f>
        <v>0</v>
      </c>
      <c r="DM24" s="174">
        <f>(BK24/100)*$BW24</f>
        <v>7.7520000000000007</v>
      </c>
      <c r="DN24" s="174">
        <f>(BL24/100)*$BW24</f>
        <v>0.24167999999999998</v>
      </c>
      <c r="DO24" s="174">
        <f>(BM24/100)*$BW24</f>
        <v>0.29184000000000004</v>
      </c>
      <c r="DP24" s="174">
        <f>(BN24/100)*$BW24</f>
        <v>0.79799999999999993</v>
      </c>
      <c r="DQ24" s="174">
        <f>(BO24/100)*$BW24</f>
        <v>0</v>
      </c>
      <c r="DR24" s="174"/>
      <c r="DS24" s="174">
        <f>BX24/$M24</f>
        <v>206.20675324675324</v>
      </c>
      <c r="DT24" s="174">
        <f>BY24/$M24</f>
        <v>343.48051948051943</v>
      </c>
      <c r="DU24" s="174">
        <f>BZ24/$M24</f>
        <v>26.708571428571428</v>
      </c>
      <c r="DV24" s="174">
        <f>CA24/$M24</f>
        <v>1.1251948051948051</v>
      </c>
      <c r="DW24" s="174">
        <f>CB24/$M24</f>
        <v>2.4576623376623377</v>
      </c>
      <c r="DX24" s="174">
        <f>CC24/$M24</f>
        <v>59.605714285714278</v>
      </c>
      <c r="DY24" s="174">
        <f>CD24/$M24</f>
        <v>23.392207792207792</v>
      </c>
      <c r="DZ24" s="174">
        <f>CE24/$M24</f>
        <v>5.3298701298701294</v>
      </c>
      <c r="EA24" s="174">
        <f>CF24/$M24</f>
        <v>56.259740259740262</v>
      </c>
      <c r="EB24" s="174">
        <f>CG24/$M24</f>
        <v>9.8602597402597407</v>
      </c>
      <c r="EC24" s="174">
        <f>CH24/$M24</f>
        <v>106.59740259740259</v>
      </c>
      <c r="ED24" s="174">
        <f>CI24/$M24</f>
        <v>532.98701298701303</v>
      </c>
      <c r="EE24" s="174">
        <f>CJ24/$M24</f>
        <v>1092.6233766233765</v>
      </c>
      <c r="EF24" s="174">
        <f>CK24/$M24</f>
        <v>5.9220779220779223</v>
      </c>
      <c r="EG24" s="174">
        <f>CL24/$M24</f>
        <v>3.7605194805194802</v>
      </c>
      <c r="EH24" s="174">
        <f>CM24/$M24</f>
        <v>0.74322077922077923</v>
      </c>
      <c r="EI24" s="174">
        <f>CN24/$M24</f>
        <v>1.4627532467532467</v>
      </c>
      <c r="EJ24" s="174">
        <f>CO24/$M24</f>
        <v>8.2909090909090892</v>
      </c>
      <c r="EK24" s="174">
        <f>CP24/$M24</f>
        <v>4.441558441558441</v>
      </c>
      <c r="EL24" s="174">
        <f>CQ24/$M24</f>
        <v>0.50041558441558442</v>
      </c>
      <c r="EM24" s="174">
        <f>CR24/$M24</f>
        <v>0.21615584415584416</v>
      </c>
      <c r="EN24" s="174">
        <f>CS24/$M24</f>
        <v>3.1387012987012985</v>
      </c>
      <c r="EO24" s="174">
        <f>CT24/$M24</f>
        <v>1.8891428571428572</v>
      </c>
      <c r="EP24" s="174">
        <f>CU24/$M24</f>
        <v>0.52706493506493501</v>
      </c>
      <c r="EQ24" s="174">
        <f>CV24/$M24</f>
        <v>535.9480519480519</v>
      </c>
      <c r="ER24" s="174">
        <f>CW24/$M24</f>
        <v>0</v>
      </c>
      <c r="ES24" s="174">
        <f>CX24/$M24</f>
        <v>535.9480519480519</v>
      </c>
      <c r="ET24" s="174">
        <f>CY24/$M24</f>
        <v>535.9480519480519</v>
      </c>
      <c r="EU24" s="174">
        <f>CZ24/$M24</f>
        <v>96.82597402597402</v>
      </c>
      <c r="EV24" s="174">
        <f>DA24/$M24</f>
        <v>0</v>
      </c>
      <c r="EW24" s="174">
        <f>DB24/$M24</f>
        <v>23.688311688311689</v>
      </c>
      <c r="EX24" s="174">
        <f>DC24/$M24</f>
        <v>0</v>
      </c>
      <c r="EY24" s="174">
        <f>DD24/$M24</f>
        <v>0</v>
      </c>
      <c r="EZ24" s="174">
        <f>DE24/$M24</f>
        <v>0</v>
      </c>
      <c r="FA24" s="174">
        <f>DF24/$M24</f>
        <v>14.805194805194805</v>
      </c>
      <c r="FB24" s="174">
        <f>DG24/$M24</f>
        <v>0</v>
      </c>
      <c r="FC24" s="174">
        <f>DH24/$M24</f>
        <v>0</v>
      </c>
      <c r="FD24" s="174">
        <f>DI24/$M24</f>
        <v>0</v>
      </c>
      <c r="FE24" s="174">
        <f>DJ24/$M24</f>
        <v>0.32571428571428573</v>
      </c>
      <c r="FF24" s="174">
        <f>DK24/$M24</f>
        <v>0</v>
      </c>
      <c r="FG24" s="174">
        <f>DL24/$M24</f>
        <v>0</v>
      </c>
      <c r="FH24" s="174">
        <f>DM24/$M24</f>
        <v>5.0337662337662339</v>
      </c>
      <c r="FI24" s="174">
        <f>DN24/$M24</f>
        <v>0.15693506493506493</v>
      </c>
      <c r="FJ24" s="174">
        <f>DO24/$M24</f>
        <v>0.18950649350649354</v>
      </c>
      <c r="FK24" s="174">
        <f>DP24/$M24</f>
        <v>0.51818181818181808</v>
      </c>
      <c r="FL24" s="174">
        <f>DQ24/$M24</f>
        <v>0</v>
      </c>
      <c r="FN24" s="181">
        <f>DT24/MAX(DT$2:DT$108)</f>
        <v>5.2561723990295413E-2</v>
      </c>
      <c r="FO24" s="181">
        <f>DU24/MAX(DU$2:DU$108)</f>
        <v>0.14401880791038585</v>
      </c>
      <c r="FP24" s="181">
        <f>DY24/MAX(DY$2:DY$108)</f>
        <v>0.4554184704184705</v>
      </c>
      <c r="FQ24" s="181">
        <f>EA24/MAX(EA$2:EA$108)</f>
        <v>2.8946151605134939E-2</v>
      </c>
      <c r="FR24" s="181">
        <f>EB24/MAX(EB$2:EB$108)</f>
        <v>0.11836934617107032</v>
      </c>
      <c r="FS24" s="181">
        <f>EC24/MAX(EC$2:EC$108)</f>
        <v>0.26989374262101534</v>
      </c>
      <c r="FT24" s="181">
        <f>ED24/MAX(ED$2:ED$108)</f>
        <v>0.27489177489177491</v>
      </c>
      <c r="FU24" s="181">
        <f>EE24/MAX(EE$2:EE$108)</f>
        <v>0.19706275033377837</v>
      </c>
      <c r="FV24" s="181">
        <f>EF24/MAX(EF$2:EF$108)</f>
        <v>5.0413721299797255E-3</v>
      </c>
      <c r="FW24" s="181">
        <f>EG24/MAX(EG$2:EG$108)</f>
        <v>0.29516986551891194</v>
      </c>
      <c r="FX24" s="181">
        <f>EH24/MAX(EH$2:EH$108)</f>
        <v>0.15841641855228378</v>
      </c>
      <c r="FY24" s="181">
        <f>EI24/MAX(EI$2:EI$108)</f>
        <v>0.11946909395589746</v>
      </c>
      <c r="FZ24" s="181">
        <f>EJ24/MAX(EJ$2:EJ$108)</f>
        <v>1.3622955215875568E-2</v>
      </c>
      <c r="GA24" s="181">
        <f>EK24/MAX(EK$2:EK$108)</f>
        <v>1.148935220137904E-2</v>
      </c>
      <c r="GB24" s="181">
        <f>EL24/MAX(EL$2:EL$108)</f>
        <v>3.5508313342708243E-2</v>
      </c>
      <c r="GC24" s="181">
        <f>EM24/MAX(EM$2:EM$108)</f>
        <v>2.4372995425627007E-2</v>
      </c>
      <c r="GD24" s="181">
        <f>EN24/MAX(EN$2:EN$108)</f>
        <v>2.9612325344032662E-2</v>
      </c>
      <c r="GE24" s="181">
        <f>EO24/MAX(EO$2:EO$108)</f>
        <v>0.2402478799739074</v>
      </c>
      <c r="GF24" s="181">
        <f>EP24/MAX(EP$2:EP$108)</f>
        <v>0.16352779053743685</v>
      </c>
      <c r="GG24" s="181">
        <f>EQ24/MAX(EQ$2:EQ$108)</f>
        <v>0.16313249591938112</v>
      </c>
      <c r="GH24" s="181">
        <f>ER24/MAX(ER$2:ER$108)</f>
        <v>0</v>
      </c>
      <c r="GI24" s="181">
        <f>ES24/MAX(ES$2:ES$108)</f>
        <v>0.44272498734703647</v>
      </c>
      <c r="GJ24" s="181">
        <f>ET24/MAX(ET$2:ET$108)</f>
        <v>0.10258847681528092</v>
      </c>
      <c r="GK24" s="181">
        <f>EU24/MAX(EU$2:EU$108)</f>
        <v>7.3283613264691766E-2</v>
      </c>
      <c r="GL24" s="181">
        <f>EV24/MAX(EV$2:EV$108)</f>
        <v>0</v>
      </c>
      <c r="GM24" s="181">
        <f>EW24/MAX(EW$2:EW$108)</f>
        <v>2.1801750844804743E-4</v>
      </c>
      <c r="GN24" s="181">
        <f>EX24/MAX(EX$2:EX$108)</f>
        <v>0</v>
      </c>
      <c r="GO24" s="181">
        <f>EY24/MAX(EY$2:EY$108)</f>
        <v>0</v>
      </c>
      <c r="GP24" s="181">
        <f>EZ24/MAX(EZ$2:EZ$108)</f>
        <v>0</v>
      </c>
      <c r="GQ24" s="181">
        <f>FA24/MAX(FA$2:FA$108)</f>
        <v>2.7475863730635792E-4</v>
      </c>
      <c r="GR24" s="181">
        <f>FB24/MAX(FB$2:FB$108)</f>
        <v>0</v>
      </c>
      <c r="GS24" s="181">
        <f>FC24/MAX(FC$2:FC$108)</f>
        <v>0</v>
      </c>
      <c r="GT24" s="181">
        <f>FD24/MAX(FD$2:FD$108)</f>
        <v>0</v>
      </c>
      <c r="GU24" s="181">
        <f>FE24/MAX(FE$2:FE$108)</f>
        <v>5.0012634770889497E-3</v>
      </c>
      <c r="GV24" s="181">
        <f>FF24/MAX(FF$2:FF$108)</f>
        <v>0</v>
      </c>
      <c r="GW24" s="181">
        <f>FG24/MAX(FG$2:FG$108)</f>
        <v>0</v>
      </c>
      <c r="GX24" s="181">
        <f>FH24/MAX(FH$2:FH$108)</f>
        <v>2.2819762911847775E-3</v>
      </c>
      <c r="GY24" s="170">
        <f>MAX(FN24:GX24)</f>
        <v>0.4554184704184705</v>
      </c>
      <c r="GZ24" s="170">
        <f>SUM(FN24:GX24)</f>
        <v>3.4271467194003842</v>
      </c>
      <c r="HA24" s="183">
        <f>GZ24/MAX(GZ$2:GZ$108)</f>
        <v>0.19208036121505875</v>
      </c>
      <c r="HB24" s="168">
        <v>28</v>
      </c>
    </row>
    <row r="25" spans="1:210" s="168" customFormat="1" x14ac:dyDescent="0.3">
      <c r="A25" s="168" t="s">
        <v>500</v>
      </c>
      <c r="B25" s="168">
        <v>1</v>
      </c>
      <c r="C25" s="168" t="s">
        <v>601</v>
      </c>
      <c r="D25" s="168">
        <v>16</v>
      </c>
      <c r="G25" s="168" t="s">
        <v>86</v>
      </c>
      <c r="H25" s="168">
        <v>456</v>
      </c>
      <c r="K25" s="169">
        <f>AVERAGE(H25:J25)</f>
        <v>456</v>
      </c>
      <c r="M25" s="171">
        <f>B25</f>
        <v>1</v>
      </c>
      <c r="Q25" s="171">
        <f>1/B25</f>
        <v>1</v>
      </c>
      <c r="T25" s="172" t="s">
        <v>530</v>
      </c>
      <c r="U25" s="172" t="s">
        <v>531</v>
      </c>
      <c r="V25" s="173">
        <v>61.49</v>
      </c>
      <c r="W25" s="173">
        <v>156</v>
      </c>
      <c r="X25" s="173">
        <v>5.67</v>
      </c>
      <c r="Y25" s="173">
        <v>1.48</v>
      </c>
      <c r="Z25" s="173">
        <v>0.49</v>
      </c>
      <c r="AA25" s="173">
        <v>30.87</v>
      </c>
      <c r="AB25" s="173">
        <v>4.5</v>
      </c>
      <c r="AC25" s="173">
        <v>0.65</v>
      </c>
      <c r="AD25" s="173">
        <v>11</v>
      </c>
      <c r="AE25" s="173">
        <v>1.58</v>
      </c>
      <c r="AF25" s="173">
        <v>41</v>
      </c>
      <c r="AG25" s="173">
        <v>97</v>
      </c>
      <c r="AH25" s="173">
        <v>71</v>
      </c>
      <c r="AI25" s="173">
        <v>4</v>
      </c>
      <c r="AJ25" s="173">
        <v>1.02</v>
      </c>
      <c r="AK25" s="173">
        <v>0.18</v>
      </c>
      <c r="AL25" s="173">
        <v>0.98599999999999999</v>
      </c>
      <c r="AM25" s="173">
        <v>30.7</v>
      </c>
      <c r="AN25" s="176"/>
      <c r="AO25" s="173">
        <v>0.19700000000000001</v>
      </c>
      <c r="AP25" s="173">
        <v>0.13300000000000001</v>
      </c>
      <c r="AQ25" s="173">
        <v>2.657</v>
      </c>
      <c r="AR25" s="173">
        <v>0.26</v>
      </c>
      <c r="AS25" s="173">
        <v>6.5000000000000002E-2</v>
      </c>
      <c r="AT25" s="173">
        <v>38</v>
      </c>
      <c r="AU25" s="173">
        <v>18</v>
      </c>
      <c r="AV25" s="173">
        <v>20</v>
      </c>
      <c r="AW25" s="173">
        <v>51</v>
      </c>
      <c r="AX25" s="173">
        <v>13</v>
      </c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3">
        <v>0.2</v>
      </c>
      <c r="BL25" s="176"/>
      <c r="BM25" s="176"/>
      <c r="BN25" s="176"/>
      <c r="BO25" s="176"/>
      <c r="BP25" s="173">
        <v>116</v>
      </c>
      <c r="BQ25" s="172" t="s">
        <v>528</v>
      </c>
      <c r="BR25" s="173">
        <v>151</v>
      </c>
      <c r="BS25" s="172" t="s">
        <v>529</v>
      </c>
      <c r="BT25" s="173">
        <v>0</v>
      </c>
      <c r="BU25" s="168">
        <f>AVERAGE(BP25,BR25)</f>
        <v>133.5</v>
      </c>
      <c r="BV25" s="168">
        <f>_xlfn.STDEV.P(BP25,BR25)</f>
        <v>17.5</v>
      </c>
      <c r="BW25" s="168">
        <f>(1-BT25/100)*K25</f>
        <v>456</v>
      </c>
      <c r="BX25" s="174">
        <f>(V25/100)*$BW25</f>
        <v>280.39440000000002</v>
      </c>
      <c r="BY25" s="174">
        <f>(W25/100)*$BW25</f>
        <v>711.36</v>
      </c>
      <c r="BZ25" s="174">
        <f>(X25/100)*$BW25</f>
        <v>25.8552</v>
      </c>
      <c r="CA25" s="174">
        <f>(Y25/100)*$BW25</f>
        <v>6.7488000000000001</v>
      </c>
      <c r="CB25" s="174">
        <f>(Z25/100)*$BW25</f>
        <v>2.2343999999999999</v>
      </c>
      <c r="CC25" s="174">
        <f>(AA25/100)*$BW25</f>
        <v>140.7672</v>
      </c>
      <c r="CD25" s="174">
        <f>(AB25/100)*$BW25</f>
        <v>20.52</v>
      </c>
      <c r="CE25" s="174">
        <f>(AC25/100)*$BW25</f>
        <v>2.9640000000000004</v>
      </c>
      <c r="CF25" s="174">
        <f>(AD25/100)*$BW25</f>
        <v>50.160000000000004</v>
      </c>
      <c r="CG25" s="174">
        <f>(AE25/100)*$BW25</f>
        <v>7.2048000000000005</v>
      </c>
      <c r="CH25" s="174">
        <f>(AF25/100)*$BW25</f>
        <v>186.95999999999998</v>
      </c>
      <c r="CI25" s="174">
        <f>(AG25/100)*$BW25</f>
        <v>442.32</v>
      </c>
      <c r="CJ25" s="174">
        <f>(AH25/100)*$BW25</f>
        <v>323.76</v>
      </c>
      <c r="CK25" s="174">
        <f>(AI25/100)*$BW25</f>
        <v>18.240000000000002</v>
      </c>
      <c r="CL25" s="174">
        <f>(AJ25/100)*$BW25</f>
        <v>4.6512000000000002</v>
      </c>
      <c r="CM25" s="174">
        <f>(AK25/100)*$BW25</f>
        <v>0.82079999999999997</v>
      </c>
      <c r="CN25" s="174">
        <f>(AL25/100)*$BW25</f>
        <v>4.4961600000000006</v>
      </c>
      <c r="CO25" s="174">
        <f>(AM25/100)*$BW25</f>
        <v>139.99199999999999</v>
      </c>
      <c r="CP25" s="174">
        <f>(AN25/100)*$BW25</f>
        <v>0</v>
      </c>
      <c r="CQ25" s="174">
        <f>(AO25/100)*$BW25</f>
        <v>0.89832000000000001</v>
      </c>
      <c r="CR25" s="174">
        <f>(AP25/100)*$BW25</f>
        <v>0.60648000000000002</v>
      </c>
      <c r="CS25" s="174">
        <f>(AQ25/100)*$BW25</f>
        <v>12.115919999999999</v>
      </c>
      <c r="CT25" s="174">
        <f>(AR25/100)*$BW25</f>
        <v>1.1856</v>
      </c>
      <c r="CU25" s="174">
        <f>(AS25/100)*$BW25</f>
        <v>0.2964</v>
      </c>
      <c r="CV25" s="174">
        <f>(AT25/100)*$BW25</f>
        <v>173.28</v>
      </c>
      <c r="CW25" s="174">
        <f>(AU25/100)*$BW25</f>
        <v>82.08</v>
      </c>
      <c r="CX25" s="174">
        <f>(AV25/100)*$BW25</f>
        <v>91.2</v>
      </c>
      <c r="CY25" s="174">
        <f>(AW25/100)*$BW25</f>
        <v>232.56</v>
      </c>
      <c r="CZ25" s="174">
        <f>(AX25/100)*$BW25</f>
        <v>59.28</v>
      </c>
      <c r="DA25" s="174">
        <f>(AY25/100)*$BW25</f>
        <v>0</v>
      </c>
      <c r="DB25" s="174">
        <f>(AZ25/100)*$BW25</f>
        <v>0</v>
      </c>
      <c r="DC25" s="174">
        <f>(BA25/100)*$BW25</f>
        <v>0</v>
      </c>
      <c r="DD25" s="174">
        <f>(BB25/100)*$BW25</f>
        <v>0</v>
      </c>
      <c r="DE25" s="174">
        <f>(BC25/100)*$BW25</f>
        <v>0</v>
      </c>
      <c r="DF25" s="174">
        <f>(BD25/100)*$BW25</f>
        <v>0</v>
      </c>
      <c r="DG25" s="174">
        <f>(BE25/100)*$BW25</f>
        <v>0</v>
      </c>
      <c r="DH25" s="174">
        <f>(BF25/100)*$BW25</f>
        <v>0</v>
      </c>
      <c r="DI25" s="174">
        <f>(BG25/100)*$BW25</f>
        <v>0</v>
      </c>
      <c r="DJ25" s="174">
        <f>(BH25/100)*$BW25</f>
        <v>0</v>
      </c>
      <c r="DK25" s="174">
        <f>(BI25/100)*$BW25</f>
        <v>0</v>
      </c>
      <c r="DL25" s="174">
        <f>(BJ25/100)*$BW25</f>
        <v>0</v>
      </c>
      <c r="DM25" s="174">
        <f>(BK25/100)*$BW25</f>
        <v>0.91200000000000003</v>
      </c>
      <c r="DN25" s="174">
        <f>(BL25/100)*$BW25</f>
        <v>0</v>
      </c>
      <c r="DO25" s="174">
        <f>(BM25/100)*$BW25</f>
        <v>0</v>
      </c>
      <c r="DP25" s="174">
        <f>(BN25/100)*$BW25</f>
        <v>0</v>
      </c>
      <c r="DQ25" s="174">
        <f>(BO25/100)*$BW25</f>
        <v>0</v>
      </c>
      <c r="DR25" s="174"/>
      <c r="DS25" s="174">
        <f>BX25/$M25</f>
        <v>280.39440000000002</v>
      </c>
      <c r="DT25" s="174">
        <f>BY25/$M25</f>
        <v>711.36</v>
      </c>
      <c r="DU25" s="174">
        <f>BZ25/$M25</f>
        <v>25.8552</v>
      </c>
      <c r="DV25" s="174">
        <f>CA25/$M25</f>
        <v>6.7488000000000001</v>
      </c>
      <c r="DW25" s="174">
        <f>CB25/$M25</f>
        <v>2.2343999999999999</v>
      </c>
      <c r="DX25" s="174">
        <f>CC25/$M25</f>
        <v>140.7672</v>
      </c>
      <c r="DY25" s="174">
        <f>CD25/$M25</f>
        <v>20.52</v>
      </c>
      <c r="DZ25" s="174">
        <f>CE25/$M25</f>
        <v>2.9640000000000004</v>
      </c>
      <c r="EA25" s="174">
        <f>CF25/$M25</f>
        <v>50.160000000000004</v>
      </c>
      <c r="EB25" s="174">
        <f>CG25/$M25</f>
        <v>7.2048000000000005</v>
      </c>
      <c r="EC25" s="174">
        <f>CH25/$M25</f>
        <v>186.95999999999998</v>
      </c>
      <c r="ED25" s="174">
        <f>CI25/$M25</f>
        <v>442.32</v>
      </c>
      <c r="EE25" s="174">
        <f>CJ25/$M25</f>
        <v>323.76</v>
      </c>
      <c r="EF25" s="174">
        <f>CK25/$M25</f>
        <v>18.240000000000002</v>
      </c>
      <c r="EG25" s="174">
        <f>CL25/$M25</f>
        <v>4.6512000000000002</v>
      </c>
      <c r="EH25" s="174">
        <f>CM25/$M25</f>
        <v>0.82079999999999997</v>
      </c>
      <c r="EI25" s="174">
        <f>CN25/$M25</f>
        <v>4.4961600000000006</v>
      </c>
      <c r="EJ25" s="174">
        <f>CO25/$M25</f>
        <v>139.99199999999999</v>
      </c>
      <c r="EK25" s="174">
        <f>CP25/$M25</f>
        <v>0</v>
      </c>
      <c r="EL25" s="174">
        <f>CQ25/$M25</f>
        <v>0.89832000000000001</v>
      </c>
      <c r="EM25" s="174">
        <f>CR25/$M25</f>
        <v>0.60648000000000002</v>
      </c>
      <c r="EN25" s="174">
        <f>CS25/$M25</f>
        <v>12.115919999999999</v>
      </c>
      <c r="EO25" s="174">
        <f>CT25/$M25</f>
        <v>1.1856</v>
      </c>
      <c r="EP25" s="174">
        <f>CU25/$M25</f>
        <v>0.2964</v>
      </c>
      <c r="EQ25" s="174">
        <f>CV25/$M25</f>
        <v>173.28</v>
      </c>
      <c r="ER25" s="174">
        <f>CW25/$M25</f>
        <v>82.08</v>
      </c>
      <c r="ES25" s="174">
        <f>CX25/$M25</f>
        <v>91.2</v>
      </c>
      <c r="ET25" s="174">
        <f>CY25/$M25</f>
        <v>232.56</v>
      </c>
      <c r="EU25" s="174">
        <f>CZ25/$M25</f>
        <v>59.28</v>
      </c>
      <c r="EV25" s="174">
        <f>DA25/$M25</f>
        <v>0</v>
      </c>
      <c r="EW25" s="174">
        <f>DB25/$M25</f>
        <v>0</v>
      </c>
      <c r="EX25" s="174">
        <f>DC25/$M25</f>
        <v>0</v>
      </c>
      <c r="EY25" s="174">
        <f>DD25/$M25</f>
        <v>0</v>
      </c>
      <c r="EZ25" s="174">
        <f>DE25/$M25</f>
        <v>0</v>
      </c>
      <c r="FA25" s="174">
        <f>DF25/$M25</f>
        <v>0</v>
      </c>
      <c r="FB25" s="174">
        <f>DG25/$M25</f>
        <v>0</v>
      </c>
      <c r="FC25" s="174">
        <f>DH25/$M25</f>
        <v>0</v>
      </c>
      <c r="FD25" s="174">
        <f>DI25/$M25</f>
        <v>0</v>
      </c>
      <c r="FE25" s="174">
        <f>DJ25/$M25</f>
        <v>0</v>
      </c>
      <c r="FF25" s="174">
        <f>DK25/$M25</f>
        <v>0</v>
      </c>
      <c r="FG25" s="174">
        <f>DL25/$M25</f>
        <v>0</v>
      </c>
      <c r="FH25" s="174">
        <f>DM25/$M25</f>
        <v>0.91200000000000003</v>
      </c>
      <c r="FI25" s="174">
        <f>DN25/$M25</f>
        <v>0</v>
      </c>
      <c r="FJ25" s="174">
        <f>DO25/$M25</f>
        <v>0</v>
      </c>
      <c r="FK25" s="174">
        <f>DP25/$M25</f>
        <v>0</v>
      </c>
      <c r="FL25" s="174">
        <f>DQ25/$M25</f>
        <v>0</v>
      </c>
      <c r="FN25" s="181">
        <f>DT25/MAX(DT$2:DT$108)</f>
        <v>0.10885714285714286</v>
      </c>
      <c r="FO25" s="181">
        <f>DU25/MAX(DU$2:DU$108)</f>
        <v>0.13941723136495646</v>
      </c>
      <c r="FP25" s="181">
        <f>DY25/MAX(DY$2:DY$108)</f>
        <v>0.39950000000000002</v>
      </c>
      <c r="FQ25" s="181">
        <f>EA25/MAX(EA$2:EA$108)</f>
        <v>2.580777937847294E-2</v>
      </c>
      <c r="FR25" s="181">
        <f>EB25/MAX(EB$2:EB$108)</f>
        <v>8.649137931034484E-2</v>
      </c>
      <c r="FS25" s="181">
        <f>EC25/MAX(EC$2:EC$108)</f>
        <v>0.47336363636363632</v>
      </c>
      <c r="FT25" s="181">
        <f>ED25/MAX(ED$2:ED$108)</f>
        <v>0.22812962962962963</v>
      </c>
      <c r="FU25" s="181">
        <f>EE25/MAX(EE$2:EE$108)</f>
        <v>5.8392523364485985E-2</v>
      </c>
      <c r="FV25" s="181">
        <f>EF25/MAX(EF$2:EF$108)</f>
        <v>1.5527426160337554E-2</v>
      </c>
      <c r="FW25" s="181">
        <f>EG25/MAX(EG$2:EG$108)</f>
        <v>0.36508096437567478</v>
      </c>
      <c r="FX25" s="181">
        <f>EH25/MAX(EH$2:EH$108)</f>
        <v>0.17495231562825922</v>
      </c>
      <c r="FY25" s="181">
        <f>EI25/MAX(EI$2:EI$108)</f>
        <v>0.36721994134897362</v>
      </c>
      <c r="FZ25" s="181">
        <f>EJ25/MAX(EJ$2:EJ$108)</f>
        <v>0.23002359882005899</v>
      </c>
      <c r="GA25" s="181">
        <f>EK25/MAX(EK$2:EK$108)</f>
        <v>0</v>
      </c>
      <c r="GB25" s="181">
        <f>EL25/MAX(EL$2:EL$108)</f>
        <v>6.3742675159235651E-2</v>
      </c>
      <c r="GC25" s="181">
        <f>EM25/MAX(EM$2:EM$108)</f>
        <v>6.8384615384615391E-2</v>
      </c>
      <c r="GD25" s="181">
        <f>EN25/MAX(EN$2:EN$108)</f>
        <v>0.11430860433604337</v>
      </c>
      <c r="GE25" s="181">
        <f>EO25/MAX(EO$2:EO$108)</f>
        <v>0.15077625570776257</v>
      </c>
      <c r="GF25" s="181">
        <f>EP25/MAX(EP$2:EP$108)</f>
        <v>9.1961414790996787E-2</v>
      </c>
      <c r="GG25" s="181">
        <f>EQ25/MAX(EQ$2:EQ$108)</f>
        <v>5.2743169398907094E-2</v>
      </c>
      <c r="GH25" s="181">
        <f>ER25/MAX(ER$2:ER$108)</f>
        <v>2.9688311688311684E-2</v>
      </c>
      <c r="GI25" s="181">
        <f>ES25/MAX(ES$2:ES$108)</f>
        <v>7.5336627681153179E-2</v>
      </c>
      <c r="GJ25" s="181">
        <f>ET25/MAX(ET$2:ET$108)</f>
        <v>4.4515463917525776E-2</v>
      </c>
      <c r="GK25" s="181">
        <f>EU25/MAX(EU$2:EU$108)</f>
        <v>4.4866603595080407E-2</v>
      </c>
      <c r="GL25" s="181">
        <f>EV25/MAX(EV$2:EV$108)</f>
        <v>0</v>
      </c>
      <c r="GM25" s="181">
        <f>EW25/MAX(EW$2:EW$108)</f>
        <v>0</v>
      </c>
      <c r="GN25" s="181">
        <f>EX25/MAX(EX$2:EX$108)</f>
        <v>0</v>
      </c>
      <c r="GO25" s="181">
        <f>EY25/MAX(EY$2:EY$108)</f>
        <v>0</v>
      </c>
      <c r="GP25" s="181">
        <f>EZ25/MAX(EZ$2:EZ$108)</f>
        <v>0</v>
      </c>
      <c r="GQ25" s="181">
        <f>FA25/MAX(FA$2:FA$108)</f>
        <v>0</v>
      </c>
      <c r="GR25" s="181">
        <f>FB25/MAX(FB$2:FB$108)</f>
        <v>0</v>
      </c>
      <c r="GS25" s="181">
        <f>FC25/MAX(FC$2:FC$108)</f>
        <v>0</v>
      </c>
      <c r="GT25" s="181">
        <f>FD25/MAX(FD$2:FD$108)</f>
        <v>0</v>
      </c>
      <c r="GU25" s="181">
        <f>FE25/MAX(FE$2:FE$108)</f>
        <v>0</v>
      </c>
      <c r="GV25" s="181">
        <f>FF25/MAX(FF$2:FF$108)</f>
        <v>0</v>
      </c>
      <c r="GW25" s="181">
        <f>FG25/MAX(FG$2:FG$108)</f>
        <v>0</v>
      </c>
      <c r="GX25" s="181">
        <f>FH25/MAX(FH$2:FH$108)</f>
        <v>4.1344041040288908E-4</v>
      </c>
      <c r="GY25" s="170">
        <f>MAX(FN25:GX25)</f>
        <v>0.47336363636363632</v>
      </c>
      <c r="GZ25" s="170">
        <f>SUM(FN25:GX25)</f>
        <v>3.4095007506720072</v>
      </c>
      <c r="HA25" s="183">
        <f>GZ25/MAX(GZ$2:GZ$108)</f>
        <v>0.19109136239917809</v>
      </c>
      <c r="HB25" s="168">
        <v>27</v>
      </c>
    </row>
    <row r="26" spans="1:210" s="168" customFormat="1" x14ac:dyDescent="0.3">
      <c r="A26" s="168" t="s">
        <v>107</v>
      </c>
      <c r="B26" s="168">
        <v>0.78</v>
      </c>
      <c r="C26" s="168" t="s">
        <v>49</v>
      </c>
      <c r="D26" s="168">
        <v>103</v>
      </c>
      <c r="H26" s="168">
        <v>103</v>
      </c>
      <c r="K26" s="169">
        <f>AVERAGE(H26:J26)</f>
        <v>103</v>
      </c>
      <c r="L26" s="169"/>
      <c r="M26" s="170">
        <f>B26</f>
        <v>0.78</v>
      </c>
      <c r="N26" s="169">
        <v>19</v>
      </c>
      <c r="O26" s="169"/>
      <c r="P26" s="169">
        <f>K26/B26</f>
        <v>132.05128205128204</v>
      </c>
      <c r="Q26" s="171">
        <f>1/B26</f>
        <v>1.2820512820512819</v>
      </c>
      <c r="R26" s="168">
        <f>1/K26</f>
        <v>9.7087378640776691E-3</v>
      </c>
      <c r="T26" s="172" t="s">
        <v>357</v>
      </c>
      <c r="U26" s="172" t="s">
        <v>358</v>
      </c>
      <c r="V26" s="173">
        <v>87.71</v>
      </c>
      <c r="W26" s="173">
        <v>36</v>
      </c>
      <c r="X26" s="173">
        <v>2.97</v>
      </c>
      <c r="Y26" s="173">
        <v>0.79</v>
      </c>
      <c r="Z26" s="173">
        <v>2.2000000000000002</v>
      </c>
      <c r="AA26" s="173">
        <v>6.33</v>
      </c>
      <c r="AB26" s="173">
        <v>3.3</v>
      </c>
      <c r="AC26" s="173">
        <v>0.85</v>
      </c>
      <c r="AD26" s="173">
        <v>138</v>
      </c>
      <c r="AE26" s="173">
        <v>6.2</v>
      </c>
      <c r="AF26" s="173">
        <v>50</v>
      </c>
      <c r="AG26" s="173">
        <v>58</v>
      </c>
      <c r="AH26" s="173">
        <v>554</v>
      </c>
      <c r="AI26" s="173">
        <v>56</v>
      </c>
      <c r="AJ26" s="173">
        <v>1.07</v>
      </c>
      <c r="AK26" s="173">
        <v>0.14899999999999999</v>
      </c>
      <c r="AL26" s="173">
        <v>0.16</v>
      </c>
      <c r="AM26" s="173">
        <v>0.1</v>
      </c>
      <c r="AN26" s="173">
        <v>133</v>
      </c>
      <c r="AO26" s="173">
        <v>8.5999999999999993E-2</v>
      </c>
      <c r="AP26" s="173">
        <v>9.8000000000000004E-2</v>
      </c>
      <c r="AQ26" s="173">
        <v>1.3129999999999999</v>
      </c>
      <c r="AR26" s="173">
        <v>0.4</v>
      </c>
      <c r="AS26" s="173">
        <v>0.09</v>
      </c>
      <c r="AT26" s="173">
        <v>152</v>
      </c>
      <c r="AU26" s="173">
        <v>0</v>
      </c>
      <c r="AV26" s="173">
        <v>152</v>
      </c>
      <c r="AW26" s="173">
        <v>152</v>
      </c>
      <c r="AX26" s="179">
        <v>12.8</v>
      </c>
      <c r="AY26" s="173">
        <v>0</v>
      </c>
      <c r="AZ26" s="173">
        <v>8424</v>
      </c>
      <c r="BA26" s="173">
        <v>421</v>
      </c>
      <c r="BB26" s="173">
        <v>0</v>
      </c>
      <c r="BC26" s="173">
        <v>0</v>
      </c>
      <c r="BD26" s="173">
        <v>5054</v>
      </c>
      <c r="BE26" s="173">
        <v>0</v>
      </c>
      <c r="BF26" s="173">
        <v>0</v>
      </c>
      <c r="BG26" s="173">
        <v>5561</v>
      </c>
      <c r="BH26" s="173">
        <v>0.75</v>
      </c>
      <c r="BI26" s="173">
        <v>0</v>
      </c>
      <c r="BJ26" s="173">
        <v>0</v>
      </c>
      <c r="BK26" s="173">
        <v>1640</v>
      </c>
      <c r="BL26" s="173">
        <v>0.13200000000000001</v>
      </c>
      <c r="BM26" s="173">
        <v>0.29499999999999998</v>
      </c>
      <c r="BN26" s="173">
        <v>0.124</v>
      </c>
      <c r="BO26" s="173">
        <v>0</v>
      </c>
      <c r="BP26" s="173">
        <v>60</v>
      </c>
      <c r="BQ26" s="172" t="s">
        <v>321</v>
      </c>
      <c r="BR26" s="179">
        <v>3.8</v>
      </c>
      <c r="BS26" s="172" t="s">
        <v>359</v>
      </c>
      <c r="BT26" s="173">
        <v>5</v>
      </c>
      <c r="BU26" s="168">
        <f>AVERAGE(BP26,BR26)</f>
        <v>31.9</v>
      </c>
      <c r="BV26" s="168">
        <f>_xlfn.STDEV.P(BP26,BR26)</f>
        <v>28.1</v>
      </c>
      <c r="BW26" s="168">
        <f>(1-BT26/100)*K26</f>
        <v>97.85</v>
      </c>
      <c r="BX26" s="174">
        <f>(V26/100)*$BW26</f>
        <v>85.824234999999987</v>
      </c>
      <c r="BY26" s="174">
        <f>(W26/100)*$BW26</f>
        <v>35.225999999999999</v>
      </c>
      <c r="BZ26" s="174">
        <f>(X26/100)*$BW26</f>
        <v>2.906145</v>
      </c>
      <c r="CA26" s="174">
        <f>(Y26/100)*$BW26</f>
        <v>0.77301500000000001</v>
      </c>
      <c r="CB26" s="174">
        <f>(Z26/100)*$BW26</f>
        <v>2.1527000000000003</v>
      </c>
      <c r="CC26" s="174">
        <f>(AA26/100)*$BW26</f>
        <v>6.1939049999999991</v>
      </c>
      <c r="CD26" s="174">
        <f>(AB26/100)*$BW26</f>
        <v>3.22905</v>
      </c>
      <c r="CE26" s="174">
        <f>(AC26/100)*$BW26</f>
        <v>0.83172500000000005</v>
      </c>
      <c r="CF26" s="174">
        <f>(AD26/100)*$BW26</f>
        <v>135.03299999999999</v>
      </c>
      <c r="CG26" s="174">
        <f>(AE26/100)*$BW26</f>
        <v>6.0667</v>
      </c>
      <c r="CH26" s="174">
        <f>(AF26/100)*$BW26</f>
        <v>48.924999999999997</v>
      </c>
      <c r="CI26" s="174">
        <f>(AG26/100)*$BW26</f>
        <v>56.752999999999993</v>
      </c>
      <c r="CJ26" s="174">
        <f>(AH26/100)*$BW26</f>
        <v>542.08899999999994</v>
      </c>
      <c r="CK26" s="174">
        <f>(AI26/100)*$BW26</f>
        <v>54.795999999999999</v>
      </c>
      <c r="CL26" s="174">
        <f>(AJ26/100)*$BW26</f>
        <v>1.0469950000000001</v>
      </c>
      <c r="CM26" s="174">
        <f>(AK26/100)*$BW26</f>
        <v>0.1457965</v>
      </c>
      <c r="CN26" s="174">
        <f>(AL26/100)*$BW26</f>
        <v>0.15656</v>
      </c>
      <c r="CO26" s="174">
        <f>(AM26/100)*$BW26</f>
        <v>9.7849999999999993E-2</v>
      </c>
      <c r="CP26" s="174">
        <f>(AN26/100)*$BW26</f>
        <v>130.1405</v>
      </c>
      <c r="CQ26" s="174">
        <f>(AO26/100)*$BW26</f>
        <v>8.415099999999999E-2</v>
      </c>
      <c r="CR26" s="174">
        <f>(AP26/100)*$BW26</f>
        <v>9.5892999999999992E-2</v>
      </c>
      <c r="CS26" s="174">
        <f>(AQ26/100)*$BW26</f>
        <v>1.2847704999999998</v>
      </c>
      <c r="CT26" s="174">
        <f>(AR26/100)*$BW26</f>
        <v>0.39139999999999997</v>
      </c>
      <c r="CU26" s="174">
        <f>(AS26/100)*$BW26</f>
        <v>8.8064999999999991E-2</v>
      </c>
      <c r="CV26" s="174">
        <f>(AT26/100)*$BW26</f>
        <v>148.732</v>
      </c>
      <c r="CW26" s="174">
        <f>(AU26/100)*$BW26</f>
        <v>0</v>
      </c>
      <c r="CX26" s="174">
        <f>(AV26/100)*$BW26</f>
        <v>148.732</v>
      </c>
      <c r="CY26" s="174">
        <f>(AW26/100)*$BW26</f>
        <v>148.732</v>
      </c>
      <c r="CZ26" s="174">
        <f>(AX26/100)*$BW26</f>
        <v>12.524799999999999</v>
      </c>
      <c r="DA26" s="174">
        <f>(AY26/100)*$BW26</f>
        <v>0</v>
      </c>
      <c r="DB26" s="174">
        <f>(AZ26/100)*$BW26</f>
        <v>8242.8839999999982</v>
      </c>
      <c r="DC26" s="174">
        <f>(BA26/100)*$BW26</f>
        <v>411.94849999999997</v>
      </c>
      <c r="DD26" s="174">
        <f>(BB26/100)*$BW26</f>
        <v>0</v>
      </c>
      <c r="DE26" s="174">
        <f>(BC26/100)*$BW26</f>
        <v>0</v>
      </c>
      <c r="DF26" s="174">
        <f>(BD26/100)*$BW26</f>
        <v>4945.3389999999999</v>
      </c>
      <c r="DG26" s="174">
        <f>(BE26/100)*$BW26</f>
        <v>0</v>
      </c>
      <c r="DH26" s="174">
        <f>(BF26/100)*$BW26</f>
        <v>0</v>
      </c>
      <c r="DI26" s="174">
        <f>(BG26/100)*$BW26</f>
        <v>5441.4384999999993</v>
      </c>
      <c r="DJ26" s="174">
        <f>(BH26/100)*$BW26</f>
        <v>0.73387499999999994</v>
      </c>
      <c r="DK26" s="174">
        <f>(BI26/100)*$BW26</f>
        <v>0</v>
      </c>
      <c r="DL26" s="174">
        <f>(BJ26/100)*$BW26</f>
        <v>0</v>
      </c>
      <c r="DM26" s="174">
        <f>(BK26/100)*$BW26</f>
        <v>1604.7399999999998</v>
      </c>
      <c r="DN26" s="174">
        <f>(BL26/100)*$BW26</f>
        <v>0.129162</v>
      </c>
      <c r="DO26" s="174">
        <f>(BM26/100)*$BW26</f>
        <v>0.28865749999999996</v>
      </c>
      <c r="DP26" s="174">
        <f>(BN26/100)*$BW26</f>
        <v>0.121334</v>
      </c>
      <c r="DQ26" s="174">
        <f>(BO26/100)*$BW26</f>
        <v>0</v>
      </c>
      <c r="DR26" s="174"/>
      <c r="DS26" s="174">
        <f>BX26/$M26</f>
        <v>110.03107051282049</v>
      </c>
      <c r="DT26" s="174">
        <f>BY26/$M26</f>
        <v>45.161538461538456</v>
      </c>
      <c r="DU26" s="174">
        <f>BZ26/$M26</f>
        <v>3.725826923076923</v>
      </c>
      <c r="DV26" s="174">
        <f>CA26/$M26</f>
        <v>0.99104487179487177</v>
      </c>
      <c r="DW26" s="174">
        <f>CB26/$M26</f>
        <v>2.759871794871795</v>
      </c>
      <c r="DX26" s="174">
        <f>CC26/$M26</f>
        <v>7.9409038461538444</v>
      </c>
      <c r="DY26" s="174">
        <f>CD26/$M26</f>
        <v>4.1398076923076923</v>
      </c>
      <c r="DZ26" s="174">
        <f>CE26/$M26</f>
        <v>1.0663141025641025</v>
      </c>
      <c r="EA26" s="174">
        <f>CF26/$M26</f>
        <v>173.11923076923074</v>
      </c>
      <c r="EB26" s="174">
        <f>CG26/$M26</f>
        <v>7.7778205128205125</v>
      </c>
      <c r="EC26" s="174">
        <f>CH26/$M26</f>
        <v>62.724358974358971</v>
      </c>
      <c r="ED26" s="174">
        <f>CI26/$M26</f>
        <v>72.760256410256403</v>
      </c>
      <c r="EE26" s="174">
        <f>CJ26/$M26</f>
        <v>694.9858974358973</v>
      </c>
      <c r="EF26" s="174">
        <f>CK26/$M26</f>
        <v>70.251282051282047</v>
      </c>
      <c r="EG26" s="174">
        <f>CL26/$M26</f>
        <v>1.3423012820512821</v>
      </c>
      <c r="EH26" s="174">
        <f>CM26/$M26</f>
        <v>0.18691858974358974</v>
      </c>
      <c r="EI26" s="174">
        <f>CN26/$M26</f>
        <v>0.20071794871794871</v>
      </c>
      <c r="EJ26" s="174">
        <f>CO26/$M26</f>
        <v>0.12544871794871792</v>
      </c>
      <c r="EK26" s="174">
        <f>CP26/$M26</f>
        <v>166.84679487179486</v>
      </c>
      <c r="EL26" s="174">
        <f>CQ26/$M26</f>
        <v>0.10788589743589742</v>
      </c>
      <c r="EM26" s="174">
        <f>CR26/$M26</f>
        <v>0.12293974358974358</v>
      </c>
      <c r="EN26" s="174">
        <f>CS26/$M26</f>
        <v>1.6471416666666663</v>
      </c>
      <c r="EO26" s="174">
        <f>CT26/$M26</f>
        <v>0.5017948717948717</v>
      </c>
      <c r="EP26" s="174">
        <f>CU26/$M26</f>
        <v>0.11290384615384613</v>
      </c>
      <c r="EQ26" s="174">
        <f>CV26/$M26</f>
        <v>190.68205128205128</v>
      </c>
      <c r="ER26" s="174">
        <f>CW26/$M26</f>
        <v>0</v>
      </c>
      <c r="ES26" s="174">
        <f>CX26/$M26</f>
        <v>190.68205128205128</v>
      </c>
      <c r="ET26" s="174">
        <f>CY26/$M26</f>
        <v>190.68205128205128</v>
      </c>
      <c r="EU26" s="174">
        <f>CZ26/$M26</f>
        <v>16.057435897435894</v>
      </c>
      <c r="EV26" s="174">
        <f>DA26/$M26</f>
        <v>0</v>
      </c>
      <c r="EW26" s="174">
        <f>DB26/$M26</f>
        <v>10567.799999999997</v>
      </c>
      <c r="EX26" s="174">
        <f>DC26/$M26</f>
        <v>528.13910256410247</v>
      </c>
      <c r="EY26" s="174">
        <f>DD26/$M26</f>
        <v>0</v>
      </c>
      <c r="EZ26" s="174">
        <f>DE26/$M26</f>
        <v>0</v>
      </c>
      <c r="FA26" s="174">
        <f>DF26/$M26</f>
        <v>6340.1782051282053</v>
      </c>
      <c r="FB26" s="174">
        <f>DG26/$M26</f>
        <v>0</v>
      </c>
      <c r="FC26" s="174">
        <f>DH26/$M26</f>
        <v>0</v>
      </c>
      <c r="FD26" s="174">
        <f>DI26/$M26</f>
        <v>6976.203205128204</v>
      </c>
      <c r="FE26" s="174">
        <f>DJ26/$M26</f>
        <v>0.94086538461538449</v>
      </c>
      <c r="FF26" s="174">
        <f>DK26/$M26</f>
        <v>0</v>
      </c>
      <c r="FG26" s="174">
        <f>DL26/$M26</f>
        <v>0</v>
      </c>
      <c r="FH26" s="174">
        <f>DM26/$M26</f>
        <v>2057.3589743589741</v>
      </c>
      <c r="FI26" s="174">
        <f>DN26/$M26</f>
        <v>0.16559230769230768</v>
      </c>
      <c r="FJ26" s="174">
        <f>DO26/$M26</f>
        <v>0.37007371794871791</v>
      </c>
      <c r="FK26" s="174">
        <f>DP26/$M26</f>
        <v>0.15555641025641026</v>
      </c>
      <c r="FL26" s="174">
        <f>DQ26/$M26</f>
        <v>0</v>
      </c>
      <c r="FN26" s="181">
        <f>DT26/MAX(DT$2:DT$108)</f>
        <v>6.9109256128486885E-3</v>
      </c>
      <c r="FO26" s="181">
        <f>DU26/MAX(DU$2:DU$108)</f>
        <v>2.0090522376945419E-2</v>
      </c>
      <c r="FP26" s="181">
        <f>DY26/MAX(DY$2:DY$108)</f>
        <v>8.0597133190883199E-2</v>
      </c>
      <c r="FQ26" s="181">
        <f>EA26/MAX(EA$2:EA$108)</f>
        <v>8.9071429702217916E-2</v>
      </c>
      <c r="FR26" s="181">
        <f>EB26/MAX(EB$2:EB$108)</f>
        <v>9.3370312039493072E-2</v>
      </c>
      <c r="FS26" s="181">
        <f>EC26/MAX(EC$2:EC$108)</f>
        <v>0.15881167443667443</v>
      </c>
      <c r="FT26" s="181">
        <f>ED26/MAX(ED$2:ED$108)</f>
        <v>3.7526610477999364E-2</v>
      </c>
      <c r="FU26" s="181">
        <f>EE26/MAX(EE$2:EE$108)</f>
        <v>0.12534587427110791</v>
      </c>
      <c r="FV26" s="181">
        <f>EF26/MAX(EF$2:EF$108)</f>
        <v>5.980381550001803E-2</v>
      </c>
      <c r="FW26" s="181">
        <f>EG26/MAX(EG$2:EG$108)</f>
        <v>0.1053596161278781</v>
      </c>
      <c r="FX26" s="181">
        <f>EH26/MAX(EH$2:EH$108)</f>
        <v>3.9841423135489287E-2</v>
      </c>
      <c r="FY26" s="181">
        <f>EI26/MAX(EI$2:EI$108)</f>
        <v>1.6393463167656715E-2</v>
      </c>
      <c r="FZ26" s="181">
        <f>EJ26/MAX(EJ$2:EJ$108)</f>
        <v>2.0612724705645056E-4</v>
      </c>
      <c r="GA26" s="181">
        <f>EK26/MAX(EK$2:EK$108)</f>
        <v>0.43159661528188187</v>
      </c>
      <c r="GB26" s="181">
        <f>EL26/MAX(EL$2:EL$108)</f>
        <v>7.6553296314442786E-3</v>
      </c>
      <c r="GC26" s="181">
        <f>EM26/MAX(EM$2:EM$108)</f>
        <v>1.3862265995363162E-2</v>
      </c>
      <c r="GD26" s="181">
        <f>EN26/MAX(EN$2:EN$108)</f>
        <v>1.554008816997892E-2</v>
      </c>
      <c r="GE26" s="181">
        <f>EO26/MAX(EO$2:EO$108)</f>
        <v>6.3814736759942231E-2</v>
      </c>
      <c r="GF26" s="181">
        <f>EP26/MAX(EP$2:EP$108)</f>
        <v>3.5029680930002471E-2</v>
      </c>
      <c r="GG26" s="181">
        <f>EQ26/MAX(EQ$2:EQ$108)</f>
        <v>5.8040026154780239E-2</v>
      </c>
      <c r="GH26" s="181">
        <f>ER26/MAX(ER$2:ER$108)</f>
        <v>0</v>
      </c>
      <c r="GI26" s="181">
        <f>ES26/MAX(ES$2:ES$108)</f>
        <v>0.157514722619676</v>
      </c>
      <c r="GJ26" s="181">
        <f>ET26/MAX(ET$2:ET$108)</f>
        <v>3.6499397891150469E-2</v>
      </c>
      <c r="GK26" s="181">
        <f>EU26/MAX(EU$2:EU$108)</f>
        <v>1.2153215437983646E-2</v>
      </c>
      <c r="GL26" s="181">
        <f>EV26/MAX(EV$2:EV$108)</f>
        <v>0</v>
      </c>
      <c r="GM26" s="181">
        <f>EW26/MAX(EW$2:EW$108)</f>
        <v>9.7261698346957332E-2</v>
      </c>
      <c r="GN26" s="181">
        <f>EX26/MAX(EX$2:EX$108)</f>
        <v>9.7250442934356002E-2</v>
      </c>
      <c r="GO26" s="181">
        <f>EY26/MAX(EY$2:EY$108)</f>
        <v>0</v>
      </c>
      <c r="GP26" s="181">
        <f>EZ26/MAX(EZ$2:EZ$108)</f>
        <v>0</v>
      </c>
      <c r="GQ26" s="181">
        <f>FA26/MAX(FA$2:FA$108)</f>
        <v>0.11766266819462998</v>
      </c>
      <c r="GR26" s="181">
        <f>FB26/MAX(FB$2:FB$108)</f>
        <v>0</v>
      </c>
      <c r="GS26" s="181">
        <f>FC26/MAX(FC$2:FC$108)</f>
        <v>0</v>
      </c>
      <c r="GT26" s="181">
        <f>FD26/MAX(FD$2:FD$108)</f>
        <v>0.21804988226175079</v>
      </c>
      <c r="GU26" s="181">
        <f>FE26/MAX(FE$2:FE$108)</f>
        <v>1.4446758681815433E-2</v>
      </c>
      <c r="GV26" s="181">
        <f>FF26/MAX(FF$2:FF$108)</f>
        <v>0</v>
      </c>
      <c r="GW26" s="181">
        <f>FG26/MAX(FG$2:FG$108)</f>
        <v>0</v>
      </c>
      <c r="GX26" s="181">
        <f>FH26/MAX(FH$2:FH$108)</f>
        <v>0.93267032752745749</v>
      </c>
      <c r="GY26" s="170">
        <f>MAX(FN26:GX26)</f>
        <v>0.93267032752745749</v>
      </c>
      <c r="GZ26" s="170">
        <f>SUM(FN26:GX26)</f>
        <v>3.1423767841054393</v>
      </c>
      <c r="HA26" s="183">
        <f>GZ26/MAX(GZ$2:GZ$108)</f>
        <v>0.17611993800790407</v>
      </c>
      <c r="HB26" s="168">
        <v>30</v>
      </c>
    </row>
    <row r="27" spans="1:210" s="168" customFormat="1" x14ac:dyDescent="0.3">
      <c r="A27" s="168" t="s">
        <v>341</v>
      </c>
      <c r="B27" s="168">
        <v>0.52</v>
      </c>
      <c r="C27" s="168" t="s">
        <v>50</v>
      </c>
      <c r="D27" s="168">
        <v>178</v>
      </c>
      <c r="E27" s="168">
        <v>398</v>
      </c>
      <c r="F27" s="168">
        <v>547</v>
      </c>
      <c r="H27" s="168">
        <v>178</v>
      </c>
      <c r="I27" s="168">
        <f>E27-D27</f>
        <v>220</v>
      </c>
      <c r="J27" s="168">
        <f>F27-E27</f>
        <v>149</v>
      </c>
      <c r="K27" s="169">
        <f>AVERAGE(H27:J27)</f>
        <v>182.33333333333334</v>
      </c>
      <c r="L27" s="169">
        <f>_xlfn.STDEV.P(H27:J27)</f>
        <v>29.147136318265567</v>
      </c>
      <c r="M27" s="170">
        <f>B27*D27/453.5</f>
        <v>0.20410143329658215</v>
      </c>
      <c r="N27" s="169"/>
      <c r="O27" s="169"/>
      <c r="P27" s="169">
        <f>K27/B27</f>
        <v>350.64102564102564</v>
      </c>
      <c r="Q27" s="171">
        <f>1/B27</f>
        <v>1.9230769230769229</v>
      </c>
      <c r="R27" s="168">
        <f>1/K27</f>
        <v>5.4844606946983544E-3</v>
      </c>
      <c r="T27" s="172" t="s">
        <v>338</v>
      </c>
      <c r="U27" s="172" t="s">
        <v>339</v>
      </c>
      <c r="V27" s="173">
        <v>74.91</v>
      </c>
      <c r="W27" s="173">
        <v>89</v>
      </c>
      <c r="X27" s="173">
        <v>1.0900000000000001</v>
      </c>
      <c r="Y27" s="173">
        <v>0.33</v>
      </c>
      <c r="Z27" s="173">
        <v>0.82</v>
      </c>
      <c r="AA27" s="173">
        <v>22.84</v>
      </c>
      <c r="AB27" s="173">
        <v>2.6</v>
      </c>
      <c r="AC27" s="173">
        <v>12.23</v>
      </c>
      <c r="AD27" s="173">
        <v>5</v>
      </c>
      <c r="AE27" s="173">
        <v>0.26</v>
      </c>
      <c r="AF27" s="173">
        <v>27</v>
      </c>
      <c r="AG27" s="173">
        <v>22</v>
      </c>
      <c r="AH27" s="173">
        <v>358</v>
      </c>
      <c r="AI27" s="173">
        <v>1</v>
      </c>
      <c r="AJ27" s="173">
        <v>0.15</v>
      </c>
      <c r="AK27" s="173">
        <v>7.8E-2</v>
      </c>
      <c r="AL27" s="173">
        <v>0.27</v>
      </c>
      <c r="AM27" s="173">
        <v>1</v>
      </c>
      <c r="AN27" s="173">
        <v>8.6999999999999993</v>
      </c>
      <c r="AO27" s="173">
        <v>3.1E-2</v>
      </c>
      <c r="AP27" s="173">
        <v>7.2999999999999995E-2</v>
      </c>
      <c r="AQ27" s="173">
        <v>0.66500000000000004</v>
      </c>
      <c r="AR27" s="173">
        <v>0.33400000000000002</v>
      </c>
      <c r="AS27" s="173">
        <v>0.36699999999999999</v>
      </c>
      <c r="AT27" s="173">
        <v>20</v>
      </c>
      <c r="AU27" s="173">
        <v>0</v>
      </c>
      <c r="AV27" s="173">
        <v>20</v>
      </c>
      <c r="AW27" s="173">
        <v>20</v>
      </c>
      <c r="AX27" s="173">
        <v>9.8000000000000007</v>
      </c>
      <c r="AY27" s="173">
        <v>0</v>
      </c>
      <c r="AZ27" s="173">
        <v>64</v>
      </c>
      <c r="BA27" s="173">
        <v>3</v>
      </c>
      <c r="BB27" s="173">
        <v>0</v>
      </c>
      <c r="BC27" s="173">
        <v>25</v>
      </c>
      <c r="BD27" s="173">
        <v>26</v>
      </c>
      <c r="BE27" s="173">
        <v>0</v>
      </c>
      <c r="BF27" s="173">
        <v>0</v>
      </c>
      <c r="BG27" s="173">
        <v>22</v>
      </c>
      <c r="BH27" s="173">
        <v>0.1</v>
      </c>
      <c r="BI27" s="173">
        <v>0</v>
      </c>
      <c r="BJ27" s="173">
        <v>0</v>
      </c>
      <c r="BK27" s="173">
        <v>0.5</v>
      </c>
      <c r="BL27" s="173">
        <v>0.112</v>
      </c>
      <c r="BM27" s="173">
        <v>3.2000000000000001E-2</v>
      </c>
      <c r="BN27" s="173">
        <v>7.2999999999999995E-2</v>
      </c>
      <c r="BO27" s="173">
        <v>0</v>
      </c>
      <c r="BP27" s="173">
        <v>225</v>
      </c>
      <c r="BQ27" s="172" t="s">
        <v>340</v>
      </c>
      <c r="BR27" s="179">
        <v>150</v>
      </c>
      <c r="BS27" s="172" t="s">
        <v>330</v>
      </c>
      <c r="BT27" s="173">
        <v>36</v>
      </c>
      <c r="BU27" s="168">
        <f>AVERAGE(BP27,BR27)</f>
        <v>187.5</v>
      </c>
      <c r="BV27" s="168">
        <f>_xlfn.STDEV.P(BP27,BR27)</f>
        <v>37.5</v>
      </c>
      <c r="BW27" s="168">
        <f>(1-BT27/100)*K27</f>
        <v>116.69333333333334</v>
      </c>
      <c r="BX27" s="174">
        <f>(V27/100)*$BW27</f>
        <v>87.41497600000001</v>
      </c>
      <c r="BY27" s="174">
        <f>(W27/100)*$BW27</f>
        <v>103.85706666666668</v>
      </c>
      <c r="BZ27" s="174">
        <f>(X27/100)*$BW27</f>
        <v>1.2719573333333334</v>
      </c>
      <c r="CA27" s="174">
        <f>(Y27/100)*$BW27</f>
        <v>0.38508800000000004</v>
      </c>
      <c r="CB27" s="174">
        <f>(Z27/100)*$BW27</f>
        <v>0.95688533333333325</v>
      </c>
      <c r="CC27" s="174">
        <f>(AA27/100)*$BW27</f>
        <v>26.652757333333334</v>
      </c>
      <c r="CD27" s="174">
        <f>(AB27/100)*$BW27</f>
        <v>3.0340266666666671</v>
      </c>
      <c r="CE27" s="174">
        <f>(AC27/100)*$BW27</f>
        <v>14.271594666666669</v>
      </c>
      <c r="CF27" s="174">
        <f>(AD27/100)*$BW27</f>
        <v>5.8346666666666671</v>
      </c>
      <c r="CG27" s="174">
        <f>(AE27/100)*$BW27</f>
        <v>0.30340266666666665</v>
      </c>
      <c r="CH27" s="174">
        <f>(AF27/100)*$BW27</f>
        <v>31.507200000000005</v>
      </c>
      <c r="CI27" s="174">
        <f>(AG27/100)*$BW27</f>
        <v>25.672533333333334</v>
      </c>
      <c r="CJ27" s="174">
        <f>(AH27/100)*$BW27</f>
        <v>417.7621333333334</v>
      </c>
      <c r="CK27" s="174">
        <f>(AI27/100)*$BW27</f>
        <v>1.1669333333333334</v>
      </c>
      <c r="CL27" s="174">
        <f>(AJ27/100)*$BW27</f>
        <v>0.17504000000000003</v>
      </c>
      <c r="CM27" s="174">
        <f>(AK27/100)*$BW27</f>
        <v>9.1020799999999999E-2</v>
      </c>
      <c r="CN27" s="174">
        <f>(AL27/100)*$BW27</f>
        <v>0.31507200000000002</v>
      </c>
      <c r="CO27" s="174">
        <f>(AM27/100)*$BW27</f>
        <v>1.1669333333333334</v>
      </c>
      <c r="CP27" s="174">
        <f>(AN27/100)*$BW27</f>
        <v>10.15232</v>
      </c>
      <c r="CQ27" s="174">
        <f>(AO27/100)*$BW27</f>
        <v>3.6174933333333339E-2</v>
      </c>
      <c r="CR27" s="174">
        <f>(AP27/100)*$BW27</f>
        <v>8.518613333333333E-2</v>
      </c>
      <c r="CS27" s="174">
        <f>(AQ27/100)*$BW27</f>
        <v>0.77601066666666674</v>
      </c>
      <c r="CT27" s="174">
        <f>(AR27/100)*$BW27</f>
        <v>0.38975573333333335</v>
      </c>
      <c r="CU27" s="174">
        <f>(AS27/100)*$BW27</f>
        <v>0.42826453333333336</v>
      </c>
      <c r="CV27" s="174">
        <f>(AT27/100)*$BW27</f>
        <v>23.338666666666668</v>
      </c>
      <c r="CW27" s="174">
        <f>(AU27/100)*$BW27</f>
        <v>0</v>
      </c>
      <c r="CX27" s="174">
        <f>(AV27/100)*$BW27</f>
        <v>23.338666666666668</v>
      </c>
      <c r="CY27" s="174">
        <f>(AW27/100)*$BW27</f>
        <v>23.338666666666668</v>
      </c>
      <c r="CZ27" s="174">
        <f>(AX27/100)*$BW27</f>
        <v>11.435946666666668</v>
      </c>
      <c r="DA27" s="174">
        <f>(AY27/100)*$BW27</f>
        <v>0</v>
      </c>
      <c r="DB27" s="174">
        <f>(AZ27/100)*$BW27</f>
        <v>74.683733333333336</v>
      </c>
      <c r="DC27" s="174">
        <f>(BA27/100)*$BW27</f>
        <v>3.5008000000000004</v>
      </c>
      <c r="DD27" s="174">
        <f>(BB27/100)*$BW27</f>
        <v>0</v>
      </c>
      <c r="DE27" s="174">
        <f>(BC27/100)*$BW27</f>
        <v>29.173333333333336</v>
      </c>
      <c r="DF27" s="174">
        <f>(BD27/100)*$BW27</f>
        <v>30.340266666666668</v>
      </c>
      <c r="DG27" s="174">
        <f>(BE27/100)*$BW27</f>
        <v>0</v>
      </c>
      <c r="DH27" s="174">
        <f>(BF27/100)*$BW27</f>
        <v>0</v>
      </c>
      <c r="DI27" s="174">
        <f>(BG27/100)*$BW27</f>
        <v>25.672533333333334</v>
      </c>
      <c r="DJ27" s="174">
        <f>(BH27/100)*$BW27</f>
        <v>0.11669333333333334</v>
      </c>
      <c r="DK27" s="174">
        <f>(BI27/100)*$BW27</f>
        <v>0</v>
      </c>
      <c r="DL27" s="174">
        <f>(BJ27/100)*$BW27</f>
        <v>0</v>
      </c>
      <c r="DM27" s="174">
        <f>(BK27/100)*$BW27</f>
        <v>0.58346666666666669</v>
      </c>
      <c r="DN27" s="174">
        <f>(BL27/100)*$BW27</f>
        <v>0.13069653333333336</v>
      </c>
      <c r="DO27" s="174">
        <f>(BM27/100)*$BW27</f>
        <v>3.7341866666666675E-2</v>
      </c>
      <c r="DP27" s="174">
        <f>(BN27/100)*$BW27</f>
        <v>8.518613333333333E-2</v>
      </c>
      <c r="DQ27" s="174">
        <f>(BO27/100)*$BW27</f>
        <v>0</v>
      </c>
      <c r="DR27" s="174"/>
      <c r="DS27" s="174">
        <f>BX27/$M27</f>
        <v>428.29182817631812</v>
      </c>
      <c r="DT27" s="174">
        <f>BY27/$M27</f>
        <v>508.85025641025646</v>
      </c>
      <c r="DU27" s="174">
        <f>BZ27/$M27</f>
        <v>6.2319862863728028</v>
      </c>
      <c r="DV27" s="174">
        <f>CA27/$M27</f>
        <v>1.8867481417458947</v>
      </c>
      <c r="DW27" s="174">
        <f>CB27/$M27</f>
        <v>4.6882832613079799</v>
      </c>
      <c r="DX27" s="174">
        <f>CC27/$M27</f>
        <v>130.5858410832613</v>
      </c>
      <c r="DY27" s="174">
        <f>CD27/$M27</f>
        <v>14.865288389513109</v>
      </c>
      <c r="DZ27" s="174">
        <f>CE27/$M27</f>
        <v>69.924029616825138</v>
      </c>
      <c r="EA27" s="174">
        <f>CF27/$M27</f>
        <v>28.587093056755979</v>
      </c>
      <c r="EB27" s="174">
        <f>CG27/$M27</f>
        <v>1.4865288389513107</v>
      </c>
      <c r="EC27" s="174">
        <f>CH27/$M27</f>
        <v>154.37030250648229</v>
      </c>
      <c r="ED27" s="174">
        <f>CI27/$M27</f>
        <v>125.7832094497263</v>
      </c>
      <c r="EE27" s="174">
        <f>CJ27/$M27</f>
        <v>2046.8358628637282</v>
      </c>
      <c r="EF27" s="174">
        <f>CK27/$M27</f>
        <v>5.7174186113511958</v>
      </c>
      <c r="EG27" s="174">
        <f>CL27/$M27</f>
        <v>0.85761279170267946</v>
      </c>
      <c r="EH27" s="174">
        <f>CM27/$M27</f>
        <v>0.44595865168539323</v>
      </c>
      <c r="EI27" s="174">
        <f>CN27/$M27</f>
        <v>1.5437030250648229</v>
      </c>
      <c r="EJ27" s="174">
        <f>CO27/$M27</f>
        <v>5.7174186113511958</v>
      </c>
      <c r="EK27" s="174">
        <f>CP27/$M27</f>
        <v>49.741541918755395</v>
      </c>
      <c r="EL27" s="174">
        <f>CQ27/$M27</f>
        <v>0.17723997695188709</v>
      </c>
      <c r="EM27" s="174">
        <f>CR27/$M27</f>
        <v>0.41737155862863723</v>
      </c>
      <c r="EN27" s="174">
        <f>CS27/$M27</f>
        <v>3.8020833765485453</v>
      </c>
      <c r="EO27" s="174">
        <f>CT27/$M27</f>
        <v>1.9096178161912993</v>
      </c>
      <c r="EP27" s="174">
        <f>CU27/$M27</f>
        <v>2.0982926303658886</v>
      </c>
      <c r="EQ27" s="174">
        <f>CV27/$M27</f>
        <v>114.34837222702392</v>
      </c>
      <c r="ER27" s="174">
        <f>CW27/$M27</f>
        <v>0</v>
      </c>
      <c r="ES27" s="174">
        <f>CX27/$M27</f>
        <v>114.34837222702392</v>
      </c>
      <c r="ET27" s="174">
        <f>CY27/$M27</f>
        <v>114.34837222702392</v>
      </c>
      <c r="EU27" s="174">
        <f>CZ27/$M27</f>
        <v>56.030702391241725</v>
      </c>
      <c r="EV27" s="174">
        <f>DA27/$M27</f>
        <v>0</v>
      </c>
      <c r="EW27" s="174">
        <f>DB27/$M27</f>
        <v>365.91479112647653</v>
      </c>
      <c r="EX27" s="174">
        <f>DC27/$M27</f>
        <v>17.152255834053587</v>
      </c>
      <c r="EY27" s="174">
        <f>DD27/$M27</f>
        <v>0</v>
      </c>
      <c r="EZ27" s="174">
        <f>DE27/$M27</f>
        <v>142.93546528377991</v>
      </c>
      <c r="FA27" s="174">
        <f>DF27/$M27</f>
        <v>148.65288389513108</v>
      </c>
      <c r="FB27" s="174">
        <f>DG27/$M27</f>
        <v>0</v>
      </c>
      <c r="FC27" s="174">
        <f>DH27/$M27</f>
        <v>0</v>
      </c>
      <c r="FD27" s="174">
        <f>DI27/$M27</f>
        <v>125.7832094497263</v>
      </c>
      <c r="FE27" s="174">
        <f>DJ27/$M27</f>
        <v>0.5717418611351196</v>
      </c>
      <c r="FF27" s="174">
        <f>DK27/$M27</f>
        <v>0</v>
      </c>
      <c r="FG27" s="174">
        <f>DL27/$M27</f>
        <v>0</v>
      </c>
      <c r="FH27" s="174">
        <f>DM27/$M27</f>
        <v>2.8587093056755979</v>
      </c>
      <c r="FI27" s="174">
        <f>DN27/$M27</f>
        <v>0.64035088447133404</v>
      </c>
      <c r="FJ27" s="174">
        <f>DO27/$M27</f>
        <v>0.18295739556323828</v>
      </c>
      <c r="FK27" s="174">
        <f>DP27/$M27</f>
        <v>0.41737155862863723</v>
      </c>
      <c r="FL27" s="174">
        <f>DQ27/$M27</f>
        <v>0</v>
      </c>
      <c r="FN27" s="181">
        <f>DT27/MAX(DT$2:DT$108)</f>
        <v>7.7867725279668606E-2</v>
      </c>
      <c r="FO27" s="181">
        <f>DU27/MAX(DU$2:DU$108)</f>
        <v>3.360431456536684E-2</v>
      </c>
      <c r="FP27" s="181">
        <f>DY27/MAX(DY$2:DY$108)</f>
        <v>0.28940948886990681</v>
      </c>
      <c r="FQ27" s="181">
        <f>EA27/MAX(EA$2:EA$108)</f>
        <v>1.4708321185818059E-2</v>
      </c>
      <c r="FR27" s="181">
        <f>EB27/MAX(EB$2:EB$108)</f>
        <v>1.7845315576491272E-2</v>
      </c>
      <c r="FS27" s="181">
        <f>EC27/MAX(EC$2:EC$108)</f>
        <v>0.39084984885014457</v>
      </c>
      <c r="FT27" s="181">
        <f>ED27/MAX(ED$2:ED$108)</f>
        <v>6.4873568876361434E-2</v>
      </c>
      <c r="FU27" s="181">
        <f>EE27/MAX(EE$2:EE$108)</f>
        <v>0.36916206741270718</v>
      </c>
      <c r="FV27" s="181">
        <f>EF27/MAX(EF$2:EF$108)</f>
        <v>4.8671488659811054E-3</v>
      </c>
      <c r="FW27" s="181">
        <f>EG27/MAX(EG$2:EG$108)</f>
        <v>6.7315554062549202E-2</v>
      </c>
      <c r="FX27" s="181">
        <f>EH27/MAX(EH$2:EH$108)</f>
        <v>9.5055432245145982E-2</v>
      </c>
      <c r="FY27" s="181">
        <f>EI27/MAX(EI$2:EI$108)</f>
        <v>0.12608059640327243</v>
      </c>
      <c r="FZ27" s="181">
        <f>EJ27/MAX(EJ$2:EJ$108)</f>
        <v>9.3944025726026229E-3</v>
      </c>
      <c r="GA27" s="181">
        <f>EK27/MAX(EK$2:EK$108)</f>
        <v>0.1286706235353991</v>
      </c>
      <c r="GB27" s="181">
        <f>EL27/MAX(EL$2:EL$108)</f>
        <v>1.257653205547528E-2</v>
      </c>
      <c r="GC27" s="181">
        <f>EM27/MAX(EM$2:EM$108)</f>
        <v>4.7061392806517631E-2</v>
      </c>
      <c r="GD27" s="181">
        <f>EN27/MAX(EN$2:EN$108)</f>
        <v>3.5871055961291878E-2</v>
      </c>
      <c r="GE27" s="181">
        <f>EO27/MAX(EO$2:EO$108)</f>
        <v>0.2428517410240878</v>
      </c>
      <c r="GF27" s="181">
        <f>EP27/MAX(EP$2:EP$108)</f>
        <v>0.6510187548379528</v>
      </c>
      <c r="GG27" s="181">
        <f>EQ27/MAX(EQ$2:EQ$108)</f>
        <v>3.4805491498494955E-2</v>
      </c>
      <c r="GH27" s="181">
        <f>ER27/MAX(ER$2:ER$108)</f>
        <v>0</v>
      </c>
      <c r="GI27" s="181">
        <f>ES27/MAX(ES$2:ES$108)</f>
        <v>9.4458560794004567E-2</v>
      </c>
      <c r="GJ27" s="181">
        <f>ET27/MAX(ET$2:ET$108)</f>
        <v>2.1887989499053531E-2</v>
      </c>
      <c r="GK27" s="181">
        <f>EU27/MAX(EU$2:EU$108)</f>
        <v>4.2407343342472446E-2</v>
      </c>
      <c r="GL27" s="181">
        <f>EV27/MAX(EV$2:EV$108)</f>
        <v>0</v>
      </c>
      <c r="GM27" s="181">
        <f>EW27/MAX(EW$2:EW$108)</f>
        <v>3.367729710557852E-3</v>
      </c>
      <c r="GN27" s="181">
        <f>EX27/MAX(EX$2:EX$108)</f>
        <v>3.1583809437451056E-3</v>
      </c>
      <c r="GO27" s="181">
        <f>EY27/MAX(EY$2:EY$108)</f>
        <v>0</v>
      </c>
      <c r="GP27" s="181">
        <f>EZ27/MAX(EZ$2:EZ$108)</f>
        <v>6.3206981306374328E-3</v>
      </c>
      <c r="GQ27" s="181">
        <f>FA27/MAX(FA$2:FA$108)</f>
        <v>2.7587386959849621E-3</v>
      </c>
      <c r="GR27" s="181">
        <f>FB27/MAX(FB$2:FB$108)</f>
        <v>0</v>
      </c>
      <c r="GS27" s="181">
        <f>FC27/MAX(FC$2:FC$108)</f>
        <v>0</v>
      </c>
      <c r="GT27" s="181">
        <f>FD27/MAX(FD$2:FD$108)</f>
        <v>3.9315101932318108E-3</v>
      </c>
      <c r="GU27" s="181">
        <f>FE27/MAX(FE$2:FE$108)</f>
        <v>8.7789569381252416E-3</v>
      </c>
      <c r="GV27" s="181">
        <f>FF27/MAX(FF$2:FF$108)</f>
        <v>0</v>
      </c>
      <c r="GW27" s="181">
        <f>FG27/MAX(FG$2:FG$108)</f>
        <v>0</v>
      </c>
      <c r="GX27" s="181">
        <f>FH27/MAX(FH$2:FH$108)</f>
        <v>1.2959495050011813E-3</v>
      </c>
      <c r="GY27" s="170">
        <f>MAX(FN27:GX27)</f>
        <v>0.6510187548379528</v>
      </c>
      <c r="GZ27" s="170">
        <f>SUM(FN27:GX27)</f>
        <v>2.9022552342380483</v>
      </c>
      <c r="HA27" s="183">
        <f>GZ27/MAX(GZ$2:GZ$108)</f>
        <v>0.16266191073029809</v>
      </c>
      <c r="HB27" s="168">
        <v>24</v>
      </c>
    </row>
    <row r="28" spans="1:210" s="168" customFormat="1" x14ac:dyDescent="0.3">
      <c r="A28" s="168" t="s">
        <v>44</v>
      </c>
      <c r="B28" s="168">
        <v>0.98</v>
      </c>
      <c r="C28" s="168" t="s">
        <v>50</v>
      </c>
      <c r="D28" s="168">
        <v>236</v>
      </c>
      <c r="H28" s="168">
        <v>236</v>
      </c>
      <c r="K28" s="169">
        <f>AVERAGE(H28:J28)</f>
        <v>236</v>
      </c>
      <c r="L28" s="169"/>
      <c r="M28" s="170">
        <f>B28*D28/453.5</f>
        <v>0.50998897464167581</v>
      </c>
      <c r="N28" s="169"/>
      <c r="O28" s="169"/>
      <c r="P28" s="169">
        <f>K28/B28</f>
        <v>240.81632653061226</v>
      </c>
      <c r="Q28" s="171">
        <f>1/B28</f>
        <v>1.0204081632653061</v>
      </c>
      <c r="R28" s="168">
        <f>1/K28</f>
        <v>4.2372881355932203E-3</v>
      </c>
      <c r="T28" s="172" t="s">
        <v>377</v>
      </c>
      <c r="U28" s="172" t="s">
        <v>378</v>
      </c>
      <c r="V28" s="173">
        <v>74.89</v>
      </c>
      <c r="W28" s="173">
        <v>93</v>
      </c>
      <c r="X28" s="173">
        <v>2.5</v>
      </c>
      <c r="Y28" s="173">
        <v>0.13</v>
      </c>
      <c r="Z28" s="173">
        <v>1.33</v>
      </c>
      <c r="AA28" s="173">
        <v>21.15</v>
      </c>
      <c r="AB28" s="173">
        <v>2.2000000000000002</v>
      </c>
      <c r="AC28" s="173">
        <v>1.18</v>
      </c>
      <c r="AD28" s="173">
        <v>15</v>
      </c>
      <c r="AE28" s="173">
        <v>1.08</v>
      </c>
      <c r="AF28" s="173">
        <v>28</v>
      </c>
      <c r="AG28" s="173">
        <v>70</v>
      </c>
      <c r="AH28" s="173">
        <v>535</v>
      </c>
      <c r="AI28" s="173">
        <v>10</v>
      </c>
      <c r="AJ28" s="173">
        <v>0.36</v>
      </c>
      <c r="AK28" s="173">
        <v>0.11799999999999999</v>
      </c>
      <c r="AL28" s="173">
        <v>0.219</v>
      </c>
      <c r="AM28" s="173">
        <v>0.4</v>
      </c>
      <c r="AN28" s="173">
        <v>9.6</v>
      </c>
      <c r="AO28" s="173">
        <v>6.4000000000000001E-2</v>
      </c>
      <c r="AP28" s="173">
        <v>4.8000000000000001E-2</v>
      </c>
      <c r="AQ28" s="173">
        <v>1.41</v>
      </c>
      <c r="AR28" s="173">
        <v>0.376</v>
      </c>
      <c r="AS28" s="173">
        <v>0.311</v>
      </c>
      <c r="AT28" s="173">
        <v>28</v>
      </c>
      <c r="AU28" s="173">
        <v>0</v>
      </c>
      <c r="AV28" s="173">
        <v>28</v>
      </c>
      <c r="AW28" s="173">
        <v>28</v>
      </c>
      <c r="AX28" s="173">
        <v>14.8</v>
      </c>
      <c r="AY28" s="173">
        <v>0</v>
      </c>
      <c r="AZ28" s="173">
        <v>10</v>
      </c>
      <c r="BA28" s="173">
        <v>1</v>
      </c>
      <c r="BB28" s="173">
        <v>0</v>
      </c>
      <c r="BC28" s="173">
        <v>0</v>
      </c>
      <c r="BD28" s="173">
        <v>6</v>
      </c>
      <c r="BE28" s="173">
        <v>0</v>
      </c>
      <c r="BF28" s="173">
        <v>0</v>
      </c>
      <c r="BG28" s="173">
        <v>30</v>
      </c>
      <c r="BH28" s="173">
        <v>0.04</v>
      </c>
      <c r="BI28" s="173">
        <v>0</v>
      </c>
      <c r="BJ28" s="173">
        <v>0</v>
      </c>
      <c r="BK28" s="173">
        <v>2</v>
      </c>
      <c r="BL28" s="173">
        <v>3.4000000000000002E-2</v>
      </c>
      <c r="BM28" s="173">
        <v>3.0000000000000001E-3</v>
      </c>
      <c r="BN28" s="173">
        <v>5.7000000000000002E-2</v>
      </c>
      <c r="BO28" s="173">
        <v>0</v>
      </c>
      <c r="BP28" s="173">
        <v>148</v>
      </c>
      <c r="BQ28" s="172" t="s">
        <v>314</v>
      </c>
      <c r="BR28" s="173">
        <v>299</v>
      </c>
      <c r="BS28" s="172" t="s">
        <v>379</v>
      </c>
      <c r="BT28" s="173">
        <v>0</v>
      </c>
      <c r="BU28" s="168">
        <f>AVERAGE(BP28,BR28)</f>
        <v>223.5</v>
      </c>
      <c r="BV28" s="168">
        <f>_xlfn.STDEV.P(BP28,BR28)</f>
        <v>75.5</v>
      </c>
      <c r="BW28" s="168">
        <f>(1-BT28/100)*K28</f>
        <v>236</v>
      </c>
      <c r="BX28" s="174">
        <f>(V28/100)*$BW28</f>
        <v>176.74039999999999</v>
      </c>
      <c r="BY28" s="174">
        <f>(W28/100)*$BW28</f>
        <v>219.48000000000002</v>
      </c>
      <c r="BZ28" s="174">
        <f>(X28/100)*$BW28</f>
        <v>5.9</v>
      </c>
      <c r="CA28" s="174">
        <f>(Y28/100)*$BW28</f>
        <v>0.30679999999999996</v>
      </c>
      <c r="CB28" s="174">
        <f>(Z28/100)*$BW28</f>
        <v>3.1388000000000003</v>
      </c>
      <c r="CC28" s="174">
        <f>(AA28/100)*$BW28</f>
        <v>49.914000000000001</v>
      </c>
      <c r="CD28" s="174">
        <f>(AB28/100)*$BW28</f>
        <v>5.1920000000000002</v>
      </c>
      <c r="CE28" s="174">
        <f>(AC28/100)*$BW28</f>
        <v>2.7847999999999997</v>
      </c>
      <c r="CF28" s="174">
        <f>(AD28/100)*$BW28</f>
        <v>35.4</v>
      </c>
      <c r="CG28" s="174">
        <f>(AE28/100)*$BW28</f>
        <v>2.5488</v>
      </c>
      <c r="CH28" s="174">
        <f>(AF28/100)*$BW28</f>
        <v>66.080000000000013</v>
      </c>
      <c r="CI28" s="174">
        <f>(AG28/100)*$BW28</f>
        <v>165.2</v>
      </c>
      <c r="CJ28" s="174">
        <f>(AH28/100)*$BW28</f>
        <v>1262.5999999999999</v>
      </c>
      <c r="CK28" s="174">
        <f>(AI28/100)*$BW28</f>
        <v>23.6</v>
      </c>
      <c r="CL28" s="174">
        <f>(AJ28/100)*$BW28</f>
        <v>0.84960000000000002</v>
      </c>
      <c r="CM28" s="174">
        <f>(AK28/100)*$BW28</f>
        <v>0.27847999999999995</v>
      </c>
      <c r="CN28" s="174">
        <f>(AL28/100)*$BW28</f>
        <v>0.51684000000000008</v>
      </c>
      <c r="CO28" s="174">
        <f>(AM28/100)*$BW28</f>
        <v>0.94400000000000006</v>
      </c>
      <c r="CP28" s="174">
        <f>(AN28/100)*$BW28</f>
        <v>22.655999999999999</v>
      </c>
      <c r="CQ28" s="174">
        <f>(AO28/100)*$BW28</f>
        <v>0.15104000000000001</v>
      </c>
      <c r="CR28" s="174">
        <f>(AP28/100)*$BW28</f>
        <v>0.11328000000000001</v>
      </c>
      <c r="CS28" s="174">
        <f>(AQ28/100)*$BW28</f>
        <v>3.3275999999999999</v>
      </c>
      <c r="CT28" s="174">
        <f>(AR28/100)*$BW28</f>
        <v>0.88735999999999993</v>
      </c>
      <c r="CU28" s="174">
        <f>(AS28/100)*$BW28</f>
        <v>0.73395999999999995</v>
      </c>
      <c r="CV28" s="174">
        <f>(AT28/100)*$BW28</f>
        <v>66.080000000000013</v>
      </c>
      <c r="CW28" s="174">
        <f>(AU28/100)*$BW28</f>
        <v>0</v>
      </c>
      <c r="CX28" s="174">
        <f>(AV28/100)*$BW28</f>
        <v>66.080000000000013</v>
      </c>
      <c r="CY28" s="174">
        <f>(AW28/100)*$BW28</f>
        <v>66.080000000000013</v>
      </c>
      <c r="CZ28" s="174">
        <f>(AX28/100)*$BW28</f>
        <v>34.928000000000004</v>
      </c>
      <c r="DA28" s="174">
        <f>(AY28/100)*$BW28</f>
        <v>0</v>
      </c>
      <c r="DB28" s="174">
        <f>(AZ28/100)*$BW28</f>
        <v>23.6</v>
      </c>
      <c r="DC28" s="174">
        <f>(BA28/100)*$BW28</f>
        <v>2.36</v>
      </c>
      <c r="DD28" s="174">
        <f>(BB28/100)*$BW28</f>
        <v>0</v>
      </c>
      <c r="DE28" s="174">
        <f>(BC28/100)*$BW28</f>
        <v>0</v>
      </c>
      <c r="DF28" s="174">
        <f>(BD28/100)*$BW28</f>
        <v>14.16</v>
      </c>
      <c r="DG28" s="174">
        <f>(BE28/100)*$BW28</f>
        <v>0</v>
      </c>
      <c r="DH28" s="174">
        <f>(BF28/100)*$BW28</f>
        <v>0</v>
      </c>
      <c r="DI28" s="174">
        <f>(BG28/100)*$BW28</f>
        <v>70.8</v>
      </c>
      <c r="DJ28" s="174">
        <f>(BH28/100)*$BW28</f>
        <v>9.4399999999999998E-2</v>
      </c>
      <c r="DK28" s="174">
        <f>(BI28/100)*$BW28</f>
        <v>0</v>
      </c>
      <c r="DL28" s="174">
        <f>(BJ28/100)*$BW28</f>
        <v>0</v>
      </c>
      <c r="DM28" s="174">
        <f>(BK28/100)*$BW28</f>
        <v>4.72</v>
      </c>
      <c r="DN28" s="174">
        <f>(BL28/100)*$BW28</f>
        <v>8.0240000000000006E-2</v>
      </c>
      <c r="DO28" s="174">
        <f>(BM28/100)*$BW28</f>
        <v>7.0800000000000004E-3</v>
      </c>
      <c r="DP28" s="174">
        <f>(BN28/100)*$BW28</f>
        <v>0.13452</v>
      </c>
      <c r="DQ28" s="174">
        <f>(BO28/100)*$BW28</f>
        <v>0</v>
      </c>
      <c r="DR28" s="174"/>
      <c r="DS28" s="174">
        <f>BX28/$M28</f>
        <v>346.55729591836734</v>
      </c>
      <c r="DT28" s="174">
        <f>BY28/$M28</f>
        <v>430.36224489795927</v>
      </c>
      <c r="DU28" s="174">
        <f>BZ28/$M28</f>
        <v>11.56887755102041</v>
      </c>
      <c r="DV28" s="174">
        <f>CA28/$M28</f>
        <v>0.60158163265306119</v>
      </c>
      <c r="DW28" s="174">
        <f>CB28/$M28</f>
        <v>6.154642857142858</v>
      </c>
      <c r="DX28" s="174">
        <f>CC28/$M28</f>
        <v>97.872704081632662</v>
      </c>
      <c r="DY28" s="174">
        <f>CD28/$M28</f>
        <v>10.18061224489796</v>
      </c>
      <c r="DZ28" s="174">
        <f>CE28/$M28</f>
        <v>5.4605102040816327</v>
      </c>
      <c r="EA28" s="174">
        <f>CF28/$M28</f>
        <v>69.413265306122454</v>
      </c>
      <c r="EB28" s="174">
        <f>CG28/$M28</f>
        <v>4.9977551020408164</v>
      </c>
      <c r="EC28" s="174">
        <f>CH28/$M28</f>
        <v>129.57142857142861</v>
      </c>
      <c r="ED28" s="174">
        <f>CI28/$M28</f>
        <v>323.92857142857144</v>
      </c>
      <c r="EE28" s="174">
        <f>CJ28/$M28</f>
        <v>2475.7397959183672</v>
      </c>
      <c r="EF28" s="174">
        <f>CK28/$M28</f>
        <v>46.275510204081641</v>
      </c>
      <c r="EG28" s="174">
        <f>CL28/$M28</f>
        <v>1.6659183673469389</v>
      </c>
      <c r="EH28" s="174">
        <f>CM28/$M28</f>
        <v>0.54605102040816322</v>
      </c>
      <c r="EI28" s="174">
        <f>CN28/$M28</f>
        <v>1.0134336734693881</v>
      </c>
      <c r="EJ28" s="174">
        <f>CO28/$M28</f>
        <v>1.8510204081632655</v>
      </c>
      <c r="EK28" s="174">
        <f>CP28/$M28</f>
        <v>44.424489795918369</v>
      </c>
      <c r="EL28" s="174">
        <f>CQ28/$M28</f>
        <v>0.29616326530612247</v>
      </c>
      <c r="EM28" s="174">
        <f>CR28/$M28</f>
        <v>0.22212244897959188</v>
      </c>
      <c r="EN28" s="174">
        <f>CS28/$M28</f>
        <v>6.5248469387755108</v>
      </c>
      <c r="EO28" s="174">
        <f>CT28/$M28</f>
        <v>1.7399591836734694</v>
      </c>
      <c r="EP28" s="174">
        <f>CU28/$M28</f>
        <v>1.4391683673469389</v>
      </c>
      <c r="EQ28" s="174">
        <f>CV28/$M28</f>
        <v>129.57142857142861</v>
      </c>
      <c r="ER28" s="174">
        <f>CW28/$M28</f>
        <v>0</v>
      </c>
      <c r="ES28" s="174">
        <f>CX28/$M28</f>
        <v>129.57142857142861</v>
      </c>
      <c r="ET28" s="174">
        <f>CY28/$M28</f>
        <v>129.57142857142861</v>
      </c>
      <c r="EU28" s="174">
        <f>CZ28/$M28</f>
        <v>68.487755102040836</v>
      </c>
      <c r="EV28" s="174">
        <f>DA28/$M28</f>
        <v>0</v>
      </c>
      <c r="EW28" s="174">
        <f>DB28/$M28</f>
        <v>46.275510204081641</v>
      </c>
      <c r="EX28" s="174">
        <f>DC28/$M28</f>
        <v>4.6275510204081636</v>
      </c>
      <c r="EY28" s="174">
        <f>DD28/$M28</f>
        <v>0</v>
      </c>
      <c r="EZ28" s="174">
        <f>DE28/$M28</f>
        <v>0</v>
      </c>
      <c r="FA28" s="174">
        <f>DF28/$M28</f>
        <v>27.765306122448983</v>
      </c>
      <c r="FB28" s="174">
        <f>DG28/$M28</f>
        <v>0</v>
      </c>
      <c r="FC28" s="174">
        <f>DH28/$M28</f>
        <v>0</v>
      </c>
      <c r="FD28" s="174">
        <f>DI28/$M28</f>
        <v>138.82653061224491</v>
      </c>
      <c r="FE28" s="174">
        <f>DJ28/$M28</f>
        <v>0.18510204081632653</v>
      </c>
      <c r="FF28" s="174">
        <f>DK28/$M28</f>
        <v>0</v>
      </c>
      <c r="FG28" s="174">
        <f>DL28/$M28</f>
        <v>0</v>
      </c>
      <c r="FH28" s="174">
        <f>DM28/$M28</f>
        <v>9.2551020408163271</v>
      </c>
      <c r="FI28" s="174">
        <f>DN28/$M28</f>
        <v>0.15733673469387757</v>
      </c>
      <c r="FJ28" s="174">
        <f>DO28/$M28</f>
        <v>1.3882653061224492E-2</v>
      </c>
      <c r="FK28" s="174">
        <f>DP28/$M28</f>
        <v>0.26377040816326536</v>
      </c>
      <c r="FL28" s="174">
        <f>DQ28/$M28</f>
        <v>0</v>
      </c>
      <c r="FN28" s="181">
        <f>DT28/MAX(DT$2:DT$108)</f>
        <v>6.5856956215106066E-2</v>
      </c>
      <c r="FO28" s="181">
        <f>DU28/MAX(DU$2:DU$108)</f>
        <v>6.2382069299926637E-2</v>
      </c>
      <c r="FP28" s="181">
        <f>DY28/MAX(DY$2:DY$108)</f>
        <v>0.19820441480685846</v>
      </c>
      <c r="FQ28" s="181">
        <f>EA28/MAX(EA$2:EA$108)</f>
        <v>3.5713760704940554E-2</v>
      </c>
      <c r="FR28" s="181">
        <f>EB28/MAX(EB$2:EB$108)</f>
        <v>5.9996492925663919E-2</v>
      </c>
      <c r="FS28" s="181">
        <f>EC28/MAX(EC$2:EC$108)</f>
        <v>0.32806163135110511</v>
      </c>
      <c r="FT28" s="181">
        <f>ED28/MAX(ED$2:ED$108)</f>
        <v>0.16706842337324795</v>
      </c>
      <c r="FU28" s="181">
        <f>EE28/MAX(EE$2:EE$108)</f>
        <v>0.44651808091657719</v>
      </c>
      <c r="FV28" s="181">
        <f>EF28/MAX(EF$2:EF$108)</f>
        <v>3.9393616651635127E-2</v>
      </c>
      <c r="FW28" s="181">
        <f>EG28/MAX(EG$2:EG$108)</f>
        <v>0.13076089699909055</v>
      </c>
      <c r="FX28" s="181">
        <f>EH28/MAX(EH$2:EH$108)</f>
        <v>0.11638997377142055</v>
      </c>
      <c r="FY28" s="181">
        <f>EI28/MAX(EI$2:EI$108)</f>
        <v>8.2771310214161314E-2</v>
      </c>
      <c r="FZ28" s="181">
        <f>EJ28/MAX(EJ$2:EJ$108)</f>
        <v>3.0414479097026176E-3</v>
      </c>
      <c r="GA28" s="181">
        <f>EK28/MAX(EK$2:EK$108)</f>
        <v>0.11491655830893102</v>
      </c>
      <c r="GB28" s="181">
        <f>EL28/MAX(EL$2:EL$108)</f>
        <v>2.1015048996467507E-2</v>
      </c>
      <c r="GC28" s="181">
        <f>EM28/MAX(EM$2:EM$108)</f>
        <v>2.5045769426457996E-2</v>
      </c>
      <c r="GD28" s="181">
        <f>EN28/MAX(EN$2:EN$108)</f>
        <v>6.1559183873592237E-2</v>
      </c>
      <c r="GE28" s="181">
        <f>EO28/MAX(EO$2:EO$108)</f>
        <v>0.22127575134836441</v>
      </c>
      <c r="GF28" s="181">
        <f>EP28/MAX(EP$2:EP$108)</f>
        <v>0.44651808091657724</v>
      </c>
      <c r="GG28" s="181">
        <f>EQ28/MAX(EQ$2:EQ$108)</f>
        <v>3.9439103222537221E-2</v>
      </c>
      <c r="GH28" s="181">
        <f>ER28/MAX(ER$2:ER$108)</f>
        <v>0</v>
      </c>
      <c r="GI28" s="181">
        <f>ES28/MAX(ES$2:ES$108)</f>
        <v>0.10703371132018476</v>
      </c>
      <c r="GJ28" s="181">
        <f>ET28/MAX(ET$2:ET$108)</f>
        <v>2.480191027396671E-2</v>
      </c>
      <c r="GK28" s="181">
        <f>EU28/MAX(EU$2:EU$108)</f>
        <v>5.1835576236170917E-2</v>
      </c>
      <c r="GL28" s="181">
        <f>EV28/MAX(EV$2:EV$108)</f>
        <v>0</v>
      </c>
      <c r="GM28" s="181">
        <f>EW28/MAX(EW$2:EW$108)</f>
        <v>4.2590082271815662E-4</v>
      </c>
      <c r="GN28" s="181">
        <f>EX28/MAX(EX$2:EX$108)</f>
        <v>8.5210768195563167E-4</v>
      </c>
      <c r="GO28" s="181">
        <f>EY28/MAX(EY$2:EY$108)</f>
        <v>0</v>
      </c>
      <c r="GP28" s="181">
        <f>EZ28/MAX(EZ$2:EZ$108)</f>
        <v>0</v>
      </c>
      <c r="GQ28" s="181">
        <f>FA28/MAX(FA$2:FA$108)</f>
        <v>5.1527573767021304E-4</v>
      </c>
      <c r="GR28" s="181">
        <f>FB28/MAX(FB$2:FB$108)</f>
        <v>0</v>
      </c>
      <c r="GS28" s="181">
        <f>FC28/MAX(FC$2:FC$108)</f>
        <v>0</v>
      </c>
      <c r="GT28" s="181">
        <f>FD28/MAX(FD$2:FD$108)</f>
        <v>4.3391953709942203E-3</v>
      </c>
      <c r="GU28" s="181">
        <f>FE28/MAX(FE$2:FE$108)</f>
        <v>2.8421967253882689E-3</v>
      </c>
      <c r="GV28" s="181">
        <f>FF28/MAX(FF$2:FF$108)</f>
        <v>0</v>
      </c>
      <c r="GW28" s="181">
        <f>FG28/MAX(FG$2:FG$108)</f>
        <v>0</v>
      </c>
      <c r="GX28" s="181">
        <f>FH28/MAX(FH$2:FH$108)</f>
        <v>4.1956504233286391E-3</v>
      </c>
      <c r="GY28" s="170">
        <f>MAX(FN28:GX28)</f>
        <v>0.44651808091657724</v>
      </c>
      <c r="GZ28" s="170">
        <f>SUM(FN28:GX28)</f>
        <v>2.8627700958247408</v>
      </c>
      <c r="HA28" s="183">
        <f>GZ28/MAX(GZ$2:GZ$108)</f>
        <v>0.16044889790358677</v>
      </c>
      <c r="HB28" s="168">
        <v>29</v>
      </c>
    </row>
    <row r="29" spans="1:210" s="168" customFormat="1" x14ac:dyDescent="0.3">
      <c r="A29" s="168" t="s">
        <v>39</v>
      </c>
      <c r="B29" s="168">
        <v>1.28</v>
      </c>
      <c r="C29" s="168" t="s">
        <v>50</v>
      </c>
      <c r="D29" s="168">
        <v>34</v>
      </c>
      <c r="H29" s="168">
        <v>34</v>
      </c>
      <c r="K29" s="169">
        <f>AVERAGE(H29:J29)</f>
        <v>34</v>
      </c>
      <c r="L29" s="169"/>
      <c r="M29" s="170">
        <f>B29*D29/453.5</f>
        <v>9.5964718853362746E-2</v>
      </c>
      <c r="N29" s="169"/>
      <c r="O29" s="169"/>
      <c r="P29" s="169">
        <f>K29/B29</f>
        <v>26.5625</v>
      </c>
      <c r="Q29" s="171">
        <f>1/B29</f>
        <v>0.78125</v>
      </c>
      <c r="R29" s="168">
        <f>1/K29</f>
        <v>2.9411764705882353E-2</v>
      </c>
      <c r="T29" s="172" t="s">
        <v>413</v>
      </c>
      <c r="U29" s="172" t="s">
        <v>414</v>
      </c>
      <c r="V29" s="173">
        <v>91.69</v>
      </c>
      <c r="W29" s="173">
        <v>29</v>
      </c>
      <c r="X29" s="173">
        <v>0.91</v>
      </c>
      <c r="Y29" s="173">
        <v>0.37</v>
      </c>
      <c r="Z29" s="173">
        <v>0.53</v>
      </c>
      <c r="AA29" s="173">
        <v>6.5</v>
      </c>
      <c r="AB29" s="173">
        <v>2.8</v>
      </c>
      <c r="AC29" s="173">
        <v>4.12</v>
      </c>
      <c r="AD29" s="173">
        <v>12</v>
      </c>
      <c r="AE29" s="173">
        <v>0.25</v>
      </c>
      <c r="AF29" s="173">
        <v>15</v>
      </c>
      <c r="AG29" s="173">
        <v>26</v>
      </c>
      <c r="AH29" s="173">
        <v>248</v>
      </c>
      <c r="AI29" s="173">
        <v>3</v>
      </c>
      <c r="AJ29" s="173">
        <v>0.14000000000000001</v>
      </c>
      <c r="AK29" s="173">
        <v>4.5999999999999999E-2</v>
      </c>
      <c r="AL29" s="173">
        <v>9.7000000000000003E-2</v>
      </c>
      <c r="AM29" s="173">
        <v>0.4</v>
      </c>
      <c r="AN29" s="173">
        <v>118.6</v>
      </c>
      <c r="AO29" s="173">
        <v>0.04</v>
      </c>
      <c r="AP29" s="173">
        <v>7.0000000000000007E-2</v>
      </c>
      <c r="AQ29" s="173">
        <v>1.28</v>
      </c>
      <c r="AR29" s="173">
        <v>0.315</v>
      </c>
      <c r="AS29" s="173">
        <v>0.41899999999999998</v>
      </c>
      <c r="AT29" s="173">
        <v>27</v>
      </c>
      <c r="AU29" s="173">
        <v>0</v>
      </c>
      <c r="AV29" s="173">
        <v>27</v>
      </c>
      <c r="AW29" s="173">
        <v>27</v>
      </c>
      <c r="AX29" s="173">
        <v>7.5</v>
      </c>
      <c r="AY29" s="173">
        <v>0</v>
      </c>
      <c r="AZ29" s="173">
        <v>1078</v>
      </c>
      <c r="BA29" s="173">
        <v>54</v>
      </c>
      <c r="BB29" s="173">
        <v>0</v>
      </c>
      <c r="BC29" s="173">
        <v>67</v>
      </c>
      <c r="BD29" s="173">
        <v>561</v>
      </c>
      <c r="BE29" s="173">
        <v>105</v>
      </c>
      <c r="BF29" s="173">
        <v>0</v>
      </c>
      <c r="BG29" s="173">
        <v>861</v>
      </c>
      <c r="BH29" s="173">
        <v>3.58</v>
      </c>
      <c r="BI29" s="173">
        <v>0</v>
      </c>
      <c r="BJ29" s="173">
        <v>0</v>
      </c>
      <c r="BK29" s="173">
        <v>18.5</v>
      </c>
      <c r="BL29" s="173">
        <v>9.1999999999999998E-2</v>
      </c>
      <c r="BM29" s="173">
        <v>2.9000000000000001E-2</v>
      </c>
      <c r="BN29" s="173">
        <v>0.112</v>
      </c>
      <c r="BO29" s="173">
        <v>0</v>
      </c>
      <c r="BP29" s="173">
        <v>90</v>
      </c>
      <c r="BQ29" s="172" t="s">
        <v>330</v>
      </c>
      <c r="BR29" s="173">
        <v>14</v>
      </c>
      <c r="BS29" s="172" t="s">
        <v>415</v>
      </c>
      <c r="BT29" s="173">
        <v>8</v>
      </c>
      <c r="BU29" s="168">
        <f>AVERAGE(BP29,BR29)</f>
        <v>52</v>
      </c>
      <c r="BV29" s="168">
        <f>_xlfn.STDEV.P(BP29,BR29)</f>
        <v>38</v>
      </c>
      <c r="BW29" s="168">
        <f>(1-BT29/100)*K29</f>
        <v>31.28</v>
      </c>
      <c r="BX29" s="174">
        <f>(V29/100)*$BW29</f>
        <v>28.680631999999999</v>
      </c>
      <c r="BY29" s="174">
        <f>(W29/100)*$BW29</f>
        <v>9.0711999999999993</v>
      </c>
      <c r="BZ29" s="174">
        <f>(X29/100)*$BW29</f>
        <v>0.28464800000000001</v>
      </c>
      <c r="CA29" s="174">
        <f>(Y29/100)*$BW29</f>
        <v>0.11573600000000001</v>
      </c>
      <c r="CB29" s="174">
        <f>(Z29/100)*$BW29</f>
        <v>0.16578400000000001</v>
      </c>
      <c r="CC29" s="174">
        <f>(AA29/100)*$BW29</f>
        <v>2.0332000000000003</v>
      </c>
      <c r="CD29" s="174">
        <f>(AB29/100)*$BW29</f>
        <v>0.87583999999999995</v>
      </c>
      <c r="CE29" s="174">
        <f>(AC29/100)*$BW29</f>
        <v>1.2887360000000001</v>
      </c>
      <c r="CF29" s="174">
        <f>(AD29/100)*$BW29</f>
        <v>3.7536</v>
      </c>
      <c r="CG29" s="174">
        <f>(AE29/100)*$BW29</f>
        <v>7.8200000000000006E-2</v>
      </c>
      <c r="CH29" s="174">
        <f>(AF29/100)*$BW29</f>
        <v>4.6920000000000002</v>
      </c>
      <c r="CI29" s="174">
        <f>(AG29/100)*$BW29</f>
        <v>8.1328000000000014</v>
      </c>
      <c r="CJ29" s="174">
        <f>(AH29/100)*$BW29</f>
        <v>77.574399999999997</v>
      </c>
      <c r="CK29" s="174">
        <f>(AI29/100)*$BW29</f>
        <v>0.93840000000000001</v>
      </c>
      <c r="CL29" s="174">
        <f>(AJ29/100)*$BW29</f>
        <v>4.3792000000000005E-2</v>
      </c>
      <c r="CM29" s="174">
        <f>(AK29/100)*$BW29</f>
        <v>1.43888E-2</v>
      </c>
      <c r="CN29" s="174">
        <f>(AL29/100)*$BW29</f>
        <v>3.0341600000000003E-2</v>
      </c>
      <c r="CO29" s="174">
        <f>(AM29/100)*$BW29</f>
        <v>0.12512000000000001</v>
      </c>
      <c r="CP29" s="174">
        <f>(AN29/100)*$BW29</f>
        <v>37.098080000000003</v>
      </c>
      <c r="CQ29" s="174">
        <f>(AO29/100)*$BW29</f>
        <v>1.2512000000000001E-2</v>
      </c>
      <c r="CR29" s="174">
        <f>(AP29/100)*$BW29</f>
        <v>2.1896000000000002E-2</v>
      </c>
      <c r="CS29" s="174">
        <f>(AQ29/100)*$BW29</f>
        <v>0.40038400000000002</v>
      </c>
      <c r="CT29" s="174">
        <f>(AR29/100)*$BW29</f>
        <v>9.8532000000000008E-2</v>
      </c>
      <c r="CU29" s="174">
        <f>(AS29/100)*$BW29</f>
        <v>0.13106320000000002</v>
      </c>
      <c r="CV29" s="174">
        <f>(AT29/100)*$BW29</f>
        <v>8.4456000000000007</v>
      </c>
      <c r="CW29" s="174">
        <f>(AU29/100)*$BW29</f>
        <v>0</v>
      </c>
      <c r="CX29" s="174">
        <f>(AV29/100)*$BW29</f>
        <v>8.4456000000000007</v>
      </c>
      <c r="CY29" s="174">
        <f>(AW29/100)*$BW29</f>
        <v>8.4456000000000007</v>
      </c>
      <c r="CZ29" s="174">
        <f>(AX29/100)*$BW29</f>
        <v>2.3460000000000001</v>
      </c>
      <c r="DA29" s="174">
        <f>(AY29/100)*$BW29</f>
        <v>0</v>
      </c>
      <c r="DB29" s="174">
        <f>(AZ29/100)*$BW29</f>
        <v>337.19839999999999</v>
      </c>
      <c r="DC29" s="174">
        <f>(BA29/100)*$BW29</f>
        <v>16.891200000000001</v>
      </c>
      <c r="DD29" s="174">
        <f>(BB29/100)*$BW29</f>
        <v>0</v>
      </c>
      <c r="DE29" s="174">
        <f>(BC29/100)*$BW29</f>
        <v>20.957600000000003</v>
      </c>
      <c r="DF29" s="174">
        <f>(BD29/100)*$BW29</f>
        <v>175.48080000000002</v>
      </c>
      <c r="DG29" s="174">
        <f>(BE29/100)*$BW29</f>
        <v>32.844000000000001</v>
      </c>
      <c r="DH29" s="174">
        <f>(BF29/100)*$BW29</f>
        <v>0</v>
      </c>
      <c r="DI29" s="174">
        <f>(BG29/100)*$BW29</f>
        <v>269.32080000000002</v>
      </c>
      <c r="DJ29" s="174">
        <f>(BH29/100)*$BW29</f>
        <v>1.1198239999999999</v>
      </c>
      <c r="DK29" s="174">
        <f>(BI29/100)*$BW29</f>
        <v>0</v>
      </c>
      <c r="DL29" s="174">
        <f>(BJ29/100)*$BW29</f>
        <v>0</v>
      </c>
      <c r="DM29" s="174">
        <f>(BK29/100)*$BW29</f>
        <v>5.7868000000000004</v>
      </c>
      <c r="DN29" s="174">
        <f>(BL29/100)*$BW29</f>
        <v>2.87776E-2</v>
      </c>
      <c r="DO29" s="174">
        <f>(BM29/100)*$BW29</f>
        <v>9.0711999999999997E-3</v>
      </c>
      <c r="DP29" s="174">
        <f>(BN29/100)*$BW29</f>
        <v>3.5033600000000005E-2</v>
      </c>
      <c r="DQ29" s="174">
        <f>(BO29/100)*$BW29</f>
        <v>0</v>
      </c>
      <c r="DR29" s="174"/>
      <c r="DS29" s="174">
        <f>BX29/$M29</f>
        <v>298.86642031249994</v>
      </c>
      <c r="DT29" s="174">
        <f>BY29/$M29</f>
        <v>94.52640624999998</v>
      </c>
      <c r="DU29" s="174">
        <f>BZ29/$M29</f>
        <v>2.9661734374999997</v>
      </c>
      <c r="DV29" s="174">
        <f>CA29/$M29</f>
        <v>1.2060265625</v>
      </c>
      <c r="DW29" s="174">
        <f>CB29/$M29</f>
        <v>1.7275515625</v>
      </c>
      <c r="DX29" s="174">
        <f>CC29/$M29</f>
        <v>21.186953125000002</v>
      </c>
      <c r="DY29" s="174">
        <f>CD29/$M29</f>
        <v>9.1266874999999992</v>
      </c>
      <c r="DZ29" s="174">
        <f>CE29/$M29</f>
        <v>13.42926875</v>
      </c>
      <c r="EA29" s="174">
        <f>CF29/$M29</f>
        <v>39.114374999999995</v>
      </c>
      <c r="EB29" s="174">
        <f>CG29/$M29</f>
        <v>0.81488281249999994</v>
      </c>
      <c r="EC29" s="174">
        <f>CH29/$M29</f>
        <v>48.892968749999994</v>
      </c>
      <c r="ED29" s="174">
        <f>CI29/$M29</f>
        <v>84.747812500000009</v>
      </c>
      <c r="EE29" s="174">
        <f>CJ29/$M29</f>
        <v>808.36374999999987</v>
      </c>
      <c r="EF29" s="174">
        <f>CK29/$M29</f>
        <v>9.7785937499999989</v>
      </c>
      <c r="EG29" s="174">
        <f>CL29/$M29</f>
        <v>0.45633437500000001</v>
      </c>
      <c r="EH29" s="174">
        <f>CM29/$M29</f>
        <v>0.14993843749999999</v>
      </c>
      <c r="EI29" s="174">
        <f>CN29/$M29</f>
        <v>0.31617453125</v>
      </c>
      <c r="EJ29" s="174">
        <f>CO29/$M29</f>
        <v>1.3038125</v>
      </c>
      <c r="EK29" s="174">
        <f>CP29/$M29</f>
        <v>386.58040625000001</v>
      </c>
      <c r="EL29" s="174">
        <f>CQ29/$M29</f>
        <v>0.13038124999999998</v>
      </c>
      <c r="EM29" s="174">
        <f>CR29/$M29</f>
        <v>0.22816718750000001</v>
      </c>
      <c r="EN29" s="174">
        <f>CS29/$M29</f>
        <v>4.1721999999999992</v>
      </c>
      <c r="EO29" s="174">
        <f>CT29/$M29</f>
        <v>1.0267523437499999</v>
      </c>
      <c r="EP29" s="174">
        <f>CU29/$M29</f>
        <v>1.36574359375</v>
      </c>
      <c r="EQ29" s="174">
        <f>CV29/$M29</f>
        <v>88.00734374999999</v>
      </c>
      <c r="ER29" s="174">
        <f>CW29/$M29</f>
        <v>0</v>
      </c>
      <c r="ES29" s="174">
        <f>CX29/$M29</f>
        <v>88.00734374999999</v>
      </c>
      <c r="ET29" s="174">
        <f>CY29/$M29</f>
        <v>88.00734374999999</v>
      </c>
      <c r="EU29" s="174">
        <f>CZ29/$M29</f>
        <v>24.446484374999997</v>
      </c>
      <c r="EV29" s="174">
        <f>DA29/$M29</f>
        <v>0</v>
      </c>
      <c r="EW29" s="174">
        <f>DB29/$M29</f>
        <v>3513.7746874999993</v>
      </c>
      <c r="EX29" s="174">
        <f>DC29/$M29</f>
        <v>176.01468749999998</v>
      </c>
      <c r="EY29" s="174">
        <f>DD29/$M29</f>
        <v>0</v>
      </c>
      <c r="EZ29" s="174">
        <f>DE29/$M29</f>
        <v>218.38859375000001</v>
      </c>
      <c r="FA29" s="174">
        <f>DF29/$M29</f>
        <v>1828.5970312499999</v>
      </c>
      <c r="FB29" s="174">
        <f>DG29/$M29</f>
        <v>342.25078124999999</v>
      </c>
      <c r="FC29" s="174">
        <f>DH29/$M29</f>
        <v>0</v>
      </c>
      <c r="FD29" s="174">
        <f>DI29/$M29</f>
        <v>2806.4564062499999</v>
      </c>
      <c r="FE29" s="174">
        <f>DJ29/$M29</f>
        <v>11.669121874999998</v>
      </c>
      <c r="FF29" s="174">
        <f>DK29/$M29</f>
        <v>0</v>
      </c>
      <c r="FG29" s="174">
        <f>DL29/$M29</f>
        <v>0</v>
      </c>
      <c r="FH29" s="174">
        <f>DM29/$M29</f>
        <v>60.301328124999998</v>
      </c>
      <c r="FI29" s="174">
        <f>DN29/$M29</f>
        <v>0.29987687499999999</v>
      </c>
      <c r="FJ29" s="174">
        <f>DO29/$M29</f>
        <v>9.4526406249999986E-2</v>
      </c>
      <c r="FK29" s="174">
        <f>DP29/$M29</f>
        <v>0.36506749999999999</v>
      </c>
      <c r="FL29" s="174">
        <f>DQ29/$M29</f>
        <v>0</v>
      </c>
      <c r="FN29" s="181">
        <f>DT29/MAX(DT$2:DT$108)</f>
        <v>1.4465073252542411E-2</v>
      </c>
      <c r="FO29" s="181">
        <f>DU29/MAX(DU$2:DU$108)</f>
        <v>1.5994294702981436E-2</v>
      </c>
      <c r="FP29" s="181">
        <f>DY29/MAX(DY$2:DY$108)</f>
        <v>0.17768575322855751</v>
      </c>
      <c r="FQ29" s="181">
        <f>EA29/MAX(EA$2:EA$108)</f>
        <v>2.0124704157233997E-2</v>
      </c>
      <c r="FR29" s="181">
        <f>EB29/MAX(EB$2:EB$108)</f>
        <v>9.7824142834524348E-3</v>
      </c>
      <c r="FS29" s="181">
        <f>EC29/MAX(EC$2:EC$108)</f>
        <v>0.12379200620514352</v>
      </c>
      <c r="FT29" s="181">
        <f>ED29/MAX(ED$2:ED$108)</f>
        <v>4.3709276265025993E-2</v>
      </c>
      <c r="FU29" s="181">
        <f>EE29/MAX(EE$2:EE$108)</f>
        <v>0.14579441301852761</v>
      </c>
      <c r="FV29" s="181">
        <f>EF29/MAX(EF$2:EF$108)</f>
        <v>8.324363618698644E-3</v>
      </c>
      <c r="FW29" s="181">
        <f>EG29/MAX(EG$2:EG$108)</f>
        <v>3.5818497098118934E-2</v>
      </c>
      <c r="FX29" s="181">
        <f>EH29/MAX(EH$2:EH$108)</f>
        <v>3.1959157946281694E-2</v>
      </c>
      <c r="FY29" s="181">
        <f>EI29/MAX(EI$2:EI$108)</f>
        <v>2.5823278713761125E-2</v>
      </c>
      <c r="FZ29" s="181">
        <f>EJ29/MAX(EJ$2:EJ$108)</f>
        <v>2.1423198713967813E-3</v>
      </c>
      <c r="GA29" s="181">
        <f>EK29/MAX(EK$2:EK$108)</f>
        <v>1</v>
      </c>
      <c r="GB29" s="181">
        <f>EL29/MAX(EL$2:EL$108)</f>
        <v>9.2515469605542484E-3</v>
      </c>
      <c r="GC29" s="181">
        <f>EM29/MAX(EM$2:EM$108)</f>
        <v>2.5727353516318635E-2</v>
      </c>
      <c r="GD29" s="181">
        <f>EN29/MAX(EN$2:EN$108)</f>
        <v>3.9362950482575002E-2</v>
      </c>
      <c r="GE29" s="181">
        <f>EO29/MAX(EO$2:EO$108)</f>
        <v>0.13057512983282263</v>
      </c>
      <c r="GF29" s="181">
        <f>EP29/MAX(EP$2:EP$108)</f>
        <v>0.42373722376177586</v>
      </c>
      <c r="GG29" s="181">
        <f>EQ29/MAX(EQ$2:EQ$108)</f>
        <v>2.6787778391932693E-2</v>
      </c>
      <c r="GH29" s="181">
        <f>ER29/MAX(ER$2:ER$108)</f>
        <v>0</v>
      </c>
      <c r="GI29" s="181">
        <f>ES29/MAX(ES$2:ES$108)</f>
        <v>7.2699303610756702E-2</v>
      </c>
      <c r="GJ29" s="181">
        <f>ET29/MAX(ET$2:ET$108)</f>
        <v>1.6845922493895819E-2</v>
      </c>
      <c r="GK29" s="181">
        <f>EU29/MAX(EU$2:EU$108)</f>
        <v>1.8502542573320714E-2</v>
      </c>
      <c r="GL29" s="181">
        <f>EV29/MAX(EV$2:EV$108)</f>
        <v>0</v>
      </c>
      <c r="GM29" s="181">
        <f>EW29/MAX(EW$2:EW$108)</f>
        <v>3.2339341557826536E-2</v>
      </c>
      <c r="GN29" s="181">
        <f>EX29/MAX(EX$2:EX$108)</f>
        <v>3.2410980817784887E-2</v>
      </c>
      <c r="GO29" s="181">
        <f>EY29/MAX(EY$2:EY$108)</f>
        <v>0</v>
      </c>
      <c r="GP29" s="181">
        <f>EZ29/MAX(EZ$2:EZ$108)</f>
        <v>9.6572839604755871E-3</v>
      </c>
      <c r="GQ29" s="181">
        <f>FA29/MAX(FA$2:FA$108)</f>
        <v>3.393557701195616E-2</v>
      </c>
      <c r="GR29" s="181">
        <f>FB29/MAX(FB$2:FB$108)</f>
        <v>3.0032493581514764E-2</v>
      </c>
      <c r="GS29" s="181">
        <f>FC29/MAX(FC$2:FC$108)</f>
        <v>0</v>
      </c>
      <c r="GT29" s="181">
        <f>FD29/MAX(FD$2:FD$108)</f>
        <v>8.7719275222044341E-2</v>
      </c>
      <c r="GU29" s="181">
        <f>FE29/MAX(FE$2:FE$108)</f>
        <v>0.17917652250085986</v>
      </c>
      <c r="GV29" s="181">
        <f>FF29/MAX(FF$2:FF$108)</f>
        <v>0</v>
      </c>
      <c r="GW29" s="181">
        <f>FG29/MAX(FG$2:FG$108)</f>
        <v>0</v>
      </c>
      <c r="GX29" s="181">
        <f>FH29/MAX(FH$2:FH$108)</f>
        <v>2.7336629219122013E-2</v>
      </c>
      <c r="GY29" s="170">
        <f>MAX(FN29:GX29)</f>
        <v>1</v>
      </c>
      <c r="GZ29" s="170">
        <f>SUM(FN29:GX29)</f>
        <v>2.8515134078572579</v>
      </c>
      <c r="HA29" s="183">
        <f>GZ29/MAX(GZ$2:GZ$108)</f>
        <v>0.15981799737089594</v>
      </c>
      <c r="HB29" s="168">
        <v>32</v>
      </c>
    </row>
    <row r="30" spans="1:210" s="168" customFormat="1" x14ac:dyDescent="0.3">
      <c r="A30" s="168" t="s">
        <v>13</v>
      </c>
      <c r="B30" s="168">
        <v>0.98</v>
      </c>
      <c r="C30" s="168" t="s">
        <v>49</v>
      </c>
      <c r="D30" s="168">
        <v>359</v>
      </c>
      <c r="H30" s="168">
        <v>359</v>
      </c>
      <c r="K30" s="169">
        <f>AVERAGE(H30:J30)</f>
        <v>359</v>
      </c>
      <c r="L30" s="169"/>
      <c r="M30" s="170">
        <f>B30</f>
        <v>0.98</v>
      </c>
      <c r="N30" s="169">
        <f>D30-86</f>
        <v>273</v>
      </c>
      <c r="O30" s="169"/>
      <c r="P30" s="169">
        <f>K30/B30</f>
        <v>366.32653061224488</v>
      </c>
      <c r="Q30" s="171">
        <f>1/B30</f>
        <v>1.0204081632653061</v>
      </c>
      <c r="R30" s="168">
        <f>1/K30</f>
        <v>2.7855153203342618E-3</v>
      </c>
      <c r="T30" s="172" t="s">
        <v>402</v>
      </c>
      <c r="U30" s="172" t="s">
        <v>403</v>
      </c>
      <c r="V30" s="173">
        <v>89.62</v>
      </c>
      <c r="W30" s="173">
        <v>32</v>
      </c>
      <c r="X30" s="173">
        <v>3.02</v>
      </c>
      <c r="Y30" s="173">
        <v>0.61</v>
      </c>
      <c r="Z30" s="173">
        <v>1.32</v>
      </c>
      <c r="AA30" s="173">
        <v>5.42</v>
      </c>
      <c r="AB30" s="173">
        <v>4</v>
      </c>
      <c r="AC30" s="173">
        <v>0.46</v>
      </c>
      <c r="AD30" s="173">
        <v>232</v>
      </c>
      <c r="AE30" s="173">
        <v>0.47</v>
      </c>
      <c r="AF30" s="173">
        <v>27</v>
      </c>
      <c r="AG30" s="173">
        <v>25</v>
      </c>
      <c r="AH30" s="173">
        <v>213</v>
      </c>
      <c r="AI30" s="173">
        <v>17</v>
      </c>
      <c r="AJ30" s="173">
        <v>0.21</v>
      </c>
      <c r="AK30" s="173">
        <v>4.5999999999999999E-2</v>
      </c>
      <c r="AL30" s="173">
        <v>0.65800000000000003</v>
      </c>
      <c r="AM30" s="173">
        <v>1.3</v>
      </c>
      <c r="AN30" s="173">
        <v>35.299999999999997</v>
      </c>
      <c r="AO30" s="173">
        <v>5.3999999999999999E-2</v>
      </c>
      <c r="AP30" s="173">
        <v>0.13</v>
      </c>
      <c r="AQ30" s="173">
        <v>0.74199999999999999</v>
      </c>
      <c r="AR30" s="173">
        <v>0.26700000000000002</v>
      </c>
      <c r="AS30" s="173">
        <v>0.16500000000000001</v>
      </c>
      <c r="AT30" s="173">
        <v>129</v>
      </c>
      <c r="AU30" s="173">
        <v>0</v>
      </c>
      <c r="AV30" s="173">
        <v>129</v>
      </c>
      <c r="AW30" s="173">
        <v>129</v>
      </c>
      <c r="AX30" s="173">
        <v>23.2</v>
      </c>
      <c r="AY30" s="173">
        <v>0</v>
      </c>
      <c r="AZ30" s="173">
        <v>5019</v>
      </c>
      <c r="BA30" s="173">
        <v>251</v>
      </c>
      <c r="BB30" s="173">
        <v>0</v>
      </c>
      <c r="BC30" s="173">
        <v>14</v>
      </c>
      <c r="BD30" s="173">
        <v>2991</v>
      </c>
      <c r="BE30" s="173">
        <v>28</v>
      </c>
      <c r="BF30" s="173">
        <v>0</v>
      </c>
      <c r="BG30" s="173">
        <v>4323</v>
      </c>
      <c r="BH30" s="173">
        <v>2.2599999999999998</v>
      </c>
      <c r="BI30" s="173">
        <v>0</v>
      </c>
      <c r="BJ30" s="173">
        <v>0</v>
      </c>
      <c r="BK30" s="173">
        <v>437.1</v>
      </c>
      <c r="BL30" s="173">
        <v>5.5E-2</v>
      </c>
      <c r="BM30" s="173">
        <v>0.03</v>
      </c>
      <c r="BN30" s="173">
        <v>0.20100000000000001</v>
      </c>
      <c r="BO30" s="173">
        <v>0</v>
      </c>
      <c r="BP30" s="173">
        <v>36</v>
      </c>
      <c r="BQ30" s="172" t="s">
        <v>321</v>
      </c>
      <c r="BR30" s="180"/>
      <c r="BS30" s="172" t="s">
        <v>393</v>
      </c>
      <c r="BT30" s="173">
        <v>43</v>
      </c>
      <c r="BU30" s="168">
        <f>AVERAGE(BP30,BR30)</f>
        <v>36</v>
      </c>
      <c r="BV30" s="168">
        <f>_xlfn.STDEV.P(BP30,BR30)</f>
        <v>0</v>
      </c>
      <c r="BW30" s="168">
        <f>(1-BT30/100)*K30</f>
        <v>204.63000000000002</v>
      </c>
      <c r="BX30" s="174">
        <f>(V30/100)*$BW30</f>
        <v>183.38940600000001</v>
      </c>
      <c r="BY30" s="174">
        <f>(W30/100)*$BW30</f>
        <v>65.481600000000014</v>
      </c>
      <c r="BZ30" s="174">
        <f>(X30/100)*$BW30</f>
        <v>6.1798260000000012</v>
      </c>
      <c r="CA30" s="174">
        <f>(Y30/100)*$BW30</f>
        <v>1.248243</v>
      </c>
      <c r="CB30" s="174">
        <f>(Z30/100)*$BW30</f>
        <v>2.7011160000000003</v>
      </c>
      <c r="CC30" s="174">
        <f>(AA30/100)*$BW30</f>
        <v>11.090946000000001</v>
      </c>
      <c r="CD30" s="174">
        <f>(AB30/100)*$BW30</f>
        <v>8.1852000000000018</v>
      </c>
      <c r="CE30" s="174">
        <f>(AC30/100)*$BW30</f>
        <v>0.94129800000000008</v>
      </c>
      <c r="CF30" s="174">
        <f>(AD30/100)*$BW30</f>
        <v>474.74160000000001</v>
      </c>
      <c r="CG30" s="174">
        <f>(AE30/100)*$BW30</f>
        <v>0.96176099999999998</v>
      </c>
      <c r="CH30" s="174">
        <f>(AF30/100)*$BW30</f>
        <v>55.25010000000001</v>
      </c>
      <c r="CI30" s="174">
        <f>(AG30/100)*$BW30</f>
        <v>51.157500000000006</v>
      </c>
      <c r="CJ30" s="174">
        <f>(AH30/100)*$BW30</f>
        <v>435.86190000000005</v>
      </c>
      <c r="CK30" s="174">
        <f>(AI30/100)*$BW30</f>
        <v>34.787100000000009</v>
      </c>
      <c r="CL30" s="174">
        <f>(AJ30/100)*$BW30</f>
        <v>0.42972300000000002</v>
      </c>
      <c r="CM30" s="174">
        <f>(AK30/100)*$BW30</f>
        <v>9.4129800000000013E-2</v>
      </c>
      <c r="CN30" s="174">
        <f>(AL30/100)*$BW30</f>
        <v>1.3464654</v>
      </c>
      <c r="CO30" s="174">
        <f>(AM30/100)*$BW30</f>
        <v>2.6601900000000005</v>
      </c>
      <c r="CP30" s="174">
        <f>(AN30/100)*$BW30</f>
        <v>72.234390000000005</v>
      </c>
      <c r="CQ30" s="174">
        <f>(AO30/100)*$BW30</f>
        <v>0.11050020000000002</v>
      </c>
      <c r="CR30" s="174">
        <f>(AP30/100)*$BW30</f>
        <v>0.26601900000000001</v>
      </c>
      <c r="CS30" s="174">
        <f>(AQ30/100)*$BW30</f>
        <v>1.5183546000000001</v>
      </c>
      <c r="CT30" s="174">
        <f>(AR30/100)*$BW30</f>
        <v>0.54636210000000007</v>
      </c>
      <c r="CU30" s="174">
        <f>(AS30/100)*$BW30</f>
        <v>0.33763950000000004</v>
      </c>
      <c r="CV30" s="174">
        <f>(AT30/100)*$BW30</f>
        <v>263.97270000000003</v>
      </c>
      <c r="CW30" s="174">
        <f>(AU30/100)*$BW30</f>
        <v>0</v>
      </c>
      <c r="CX30" s="174">
        <f>(AV30/100)*$BW30</f>
        <v>263.97270000000003</v>
      </c>
      <c r="CY30" s="174">
        <f>(AW30/100)*$BW30</f>
        <v>263.97270000000003</v>
      </c>
      <c r="CZ30" s="174">
        <f>(AX30/100)*$BW30</f>
        <v>47.474160000000005</v>
      </c>
      <c r="DA30" s="174">
        <f>(AY30/100)*$BW30</f>
        <v>0</v>
      </c>
      <c r="DB30" s="174">
        <f>(AZ30/100)*$BW30</f>
        <v>10270.379700000001</v>
      </c>
      <c r="DC30" s="174">
        <f>(BA30/100)*$BW30</f>
        <v>513.62130000000002</v>
      </c>
      <c r="DD30" s="174">
        <f>(BB30/100)*$BW30</f>
        <v>0</v>
      </c>
      <c r="DE30" s="174">
        <f>(BC30/100)*$BW30</f>
        <v>28.648200000000006</v>
      </c>
      <c r="DF30" s="174">
        <f>(BD30/100)*$BW30</f>
        <v>6120.4833000000008</v>
      </c>
      <c r="DG30" s="174">
        <f>(BE30/100)*$BW30</f>
        <v>57.296400000000013</v>
      </c>
      <c r="DH30" s="174">
        <f>(BF30/100)*$BW30</f>
        <v>0</v>
      </c>
      <c r="DI30" s="174">
        <f>(BG30/100)*$BW30</f>
        <v>8846.1548999999995</v>
      </c>
      <c r="DJ30" s="174">
        <f>(BH30/100)*$BW30</f>
        <v>4.624638</v>
      </c>
      <c r="DK30" s="174">
        <f>(BI30/100)*$BW30</f>
        <v>0</v>
      </c>
      <c r="DL30" s="174">
        <f>(BJ30/100)*$BW30</f>
        <v>0</v>
      </c>
      <c r="DM30" s="174">
        <f>(BK30/100)*$BW30</f>
        <v>894.43773000000022</v>
      </c>
      <c r="DN30" s="174">
        <f>(BL30/100)*$BW30</f>
        <v>0.11254650000000002</v>
      </c>
      <c r="DO30" s="174">
        <f>(BM30/100)*$BW30</f>
        <v>6.1388999999999999E-2</v>
      </c>
      <c r="DP30" s="174">
        <f>(BN30/100)*$BW30</f>
        <v>0.41130630000000007</v>
      </c>
      <c r="DQ30" s="174">
        <f>(BO30/100)*$BW30</f>
        <v>0</v>
      </c>
      <c r="DR30" s="174"/>
      <c r="DS30" s="174">
        <f>BX30/$M30</f>
        <v>187.13204693877552</v>
      </c>
      <c r="DT30" s="174">
        <f>BY30/$M30</f>
        <v>66.81795918367348</v>
      </c>
      <c r="DU30" s="174">
        <f>BZ30/$M30</f>
        <v>6.3059448979591846</v>
      </c>
      <c r="DV30" s="174">
        <f>CA30/$M30</f>
        <v>1.2737173469387755</v>
      </c>
      <c r="DW30" s="174">
        <f>CB30/$M30</f>
        <v>2.7562408163265308</v>
      </c>
      <c r="DX30" s="174">
        <f>CC30/$M30</f>
        <v>11.317291836734695</v>
      </c>
      <c r="DY30" s="174">
        <f>CD30/$M30</f>
        <v>8.352244897959185</v>
      </c>
      <c r="DZ30" s="174">
        <f>CE30/$M30</f>
        <v>0.96050816326530619</v>
      </c>
      <c r="EA30" s="174">
        <f>CF30/$M30</f>
        <v>484.43020408163267</v>
      </c>
      <c r="EB30" s="174">
        <f>CG30/$M30</f>
        <v>0.98138877551020409</v>
      </c>
      <c r="EC30" s="174">
        <f>CH30/$M30</f>
        <v>56.3776530612245</v>
      </c>
      <c r="ED30" s="174">
        <f>CI30/$M30</f>
        <v>52.201530612244902</v>
      </c>
      <c r="EE30" s="174">
        <f>CJ30/$M30</f>
        <v>444.75704081632659</v>
      </c>
      <c r="EF30" s="174">
        <f>CK30/$M30</f>
        <v>35.497040816326539</v>
      </c>
      <c r="EG30" s="174">
        <f>CL30/$M30</f>
        <v>0.43849285714285718</v>
      </c>
      <c r="EH30" s="174">
        <f>CM30/$M30</f>
        <v>9.6050816326530633E-2</v>
      </c>
      <c r="EI30" s="174">
        <f>CN30/$M30</f>
        <v>1.3739442857142858</v>
      </c>
      <c r="EJ30" s="174">
        <f>CO30/$M30</f>
        <v>2.714479591836735</v>
      </c>
      <c r="EK30" s="174">
        <f>CP30/$M30</f>
        <v>73.708561224489799</v>
      </c>
      <c r="EL30" s="174">
        <f>CQ30/$M30</f>
        <v>0.11275530612244901</v>
      </c>
      <c r="EM30" s="174">
        <f>CR30/$M30</f>
        <v>0.27144795918367348</v>
      </c>
      <c r="EN30" s="174">
        <f>CS30/$M30</f>
        <v>1.5493414285714286</v>
      </c>
      <c r="EO30" s="174">
        <f>CT30/$M30</f>
        <v>0.5575123469387756</v>
      </c>
      <c r="EP30" s="174">
        <f>CU30/$M30</f>
        <v>0.34453010204081636</v>
      </c>
      <c r="EQ30" s="174">
        <f>CV30/$M30</f>
        <v>269.35989795918368</v>
      </c>
      <c r="ER30" s="174">
        <f>CW30/$M30</f>
        <v>0</v>
      </c>
      <c r="ES30" s="174">
        <f>CX30/$M30</f>
        <v>269.35989795918368</v>
      </c>
      <c r="ET30" s="174">
        <f>CY30/$M30</f>
        <v>269.35989795918368</v>
      </c>
      <c r="EU30" s="174">
        <f>CZ30/$M30</f>
        <v>48.443020408163271</v>
      </c>
      <c r="EV30" s="174">
        <f>DA30/$M30</f>
        <v>0</v>
      </c>
      <c r="EW30" s="174">
        <f>DB30/$M30</f>
        <v>10479.979285714287</v>
      </c>
      <c r="EX30" s="174">
        <f>DC30/$M30</f>
        <v>524.10336734693885</v>
      </c>
      <c r="EY30" s="174">
        <f>DD30/$M30</f>
        <v>0</v>
      </c>
      <c r="EZ30" s="174">
        <f>DE30/$M30</f>
        <v>29.232857142857149</v>
      </c>
      <c r="FA30" s="174">
        <f>DF30/$M30</f>
        <v>6245.3911224489802</v>
      </c>
      <c r="FB30" s="174">
        <f>DG30/$M30</f>
        <v>58.465714285714299</v>
      </c>
      <c r="FC30" s="174">
        <f>DH30/$M30</f>
        <v>0</v>
      </c>
      <c r="FD30" s="174">
        <f>DI30/$M30</f>
        <v>9026.6886734693871</v>
      </c>
      <c r="FE30" s="174">
        <f>DJ30/$M30</f>
        <v>4.7190183673469388</v>
      </c>
      <c r="FF30" s="174">
        <f>DK30/$M30</f>
        <v>0</v>
      </c>
      <c r="FG30" s="174">
        <f>DL30/$M30</f>
        <v>0</v>
      </c>
      <c r="FH30" s="174">
        <f>DM30/$M30</f>
        <v>912.69156122448999</v>
      </c>
      <c r="FI30" s="174">
        <f>DN30/$M30</f>
        <v>0.1148433673469388</v>
      </c>
      <c r="FJ30" s="174">
        <f>DO30/$M30</f>
        <v>6.2641836734693881E-2</v>
      </c>
      <c r="FK30" s="174">
        <f>DP30/$M30</f>
        <v>0.41970030612244907</v>
      </c>
      <c r="FL30" s="174">
        <f>DQ30/$M30</f>
        <v>0</v>
      </c>
      <c r="FN30" s="181">
        <f>DT30/MAX(DT$2:DT$108)</f>
        <v>1.0224938326979145E-2</v>
      </c>
      <c r="FO30" s="181">
        <f>DU30/MAX(DU$2:DU$108)</f>
        <v>3.4003116541873289E-2</v>
      </c>
      <c r="FP30" s="181">
        <f>DY30/MAX(DY$2:DY$108)</f>
        <v>0.16260827664399097</v>
      </c>
      <c r="FQ30" s="181">
        <f>EA30/MAX(EA$2:EA$108)</f>
        <v>0.24924377653922242</v>
      </c>
      <c r="FR30" s="181">
        <f>EB30/MAX(EB$2:EB$108)</f>
        <v>1.1781266493666433E-2</v>
      </c>
      <c r="FS30" s="181">
        <f>EC30/MAX(EC$2:EC$108)</f>
        <v>0.14274246289424863</v>
      </c>
      <c r="FT30" s="181">
        <f>ED30/MAX(ED$2:ED$108)</f>
        <v>2.692330404383976E-2</v>
      </c>
      <c r="FU30" s="181">
        <f>EE30/MAX(EE$2:EE$108)</f>
        <v>8.0215239366774771E-2</v>
      </c>
      <c r="FV30" s="181">
        <f>EF30/MAX(EF$2:EF$108)</f>
        <v>3.0218074571600799E-2</v>
      </c>
      <c r="FW30" s="181">
        <f>EG30/MAX(EG$2:EG$108)</f>
        <v>3.4418084614198333E-2</v>
      </c>
      <c r="FX30" s="181">
        <f>EH30/MAX(EH$2:EH$108)</f>
        <v>2.0473090563244568E-2</v>
      </c>
      <c r="FY30" s="181">
        <f>EI30/MAX(EI$2:EI$108)</f>
        <v>0.11221569962295769</v>
      </c>
      <c r="FZ30" s="181">
        <f>EJ30/MAX(EJ$2:EJ$108)</f>
        <v>4.4602146168201805E-3</v>
      </c>
      <c r="GA30" s="181">
        <f>EK30/MAX(EK$2:EK$108)</f>
        <v>0.19066812500792596</v>
      </c>
      <c r="GB30" s="181">
        <f>EL30/MAX(EL$2:EL$108)</f>
        <v>8.0008514233718964E-3</v>
      </c>
      <c r="GC30" s="181">
        <f>EM30/MAX(EM$2:EM$108)</f>
        <v>3.0607545649838887E-2</v>
      </c>
      <c r="GD30" s="181">
        <f>EN30/MAX(EN$2:EN$108)</f>
        <v>1.4617384097948124E-2</v>
      </c>
      <c r="GE30" s="181">
        <f>EO30/MAX(EO$2:EO$108)</f>
        <v>7.0900492731339124E-2</v>
      </c>
      <c r="GF30" s="181">
        <f>EP30/MAX(EP$2:EP$108)</f>
        <v>0.10689431721241553</v>
      </c>
      <c r="GG30" s="181">
        <f>EQ30/MAX(EQ$2:EQ$108)</f>
        <v>8.1988081298092999E-2</v>
      </c>
      <c r="GH30" s="181">
        <f>ER30/MAX(ER$2:ER$108)</f>
        <v>0</v>
      </c>
      <c r="GI30" s="181">
        <f>ES30/MAX(ES$2:ES$108)</f>
        <v>0.22250730641210997</v>
      </c>
      <c r="GJ30" s="181">
        <f>ET30/MAX(ET$2:ET$108)</f>
        <v>5.1559515043130659E-2</v>
      </c>
      <c r="GK30" s="181">
        <f>EU30/MAX(EU$2:EU$108)</f>
        <v>3.6664537678836907E-2</v>
      </c>
      <c r="GL30" s="181">
        <f>EV30/MAX(EV$2:EV$108)</f>
        <v>0</v>
      </c>
      <c r="GM30" s="181">
        <f>EW30/MAX(EW$2:EW$108)</f>
        <v>9.6453432499621933E-2</v>
      </c>
      <c r="GN30" s="181">
        <f>EX30/MAX(EX$2:EX$108)</f>
        <v>9.6507310991408621E-2</v>
      </c>
      <c r="GO30" s="181">
        <f>EY30/MAX(EY$2:EY$108)</f>
        <v>0</v>
      </c>
      <c r="GP30" s="181">
        <f>EZ30/MAX(EZ$2:EZ$108)</f>
        <v>1.2926957290075437E-3</v>
      </c>
      <c r="GQ30" s="181">
        <f>FA30/MAX(FA$2:FA$108)</f>
        <v>0.11590358497999705</v>
      </c>
      <c r="GR30" s="181">
        <f>FB30/MAX(FB$2:FB$108)</f>
        <v>5.1303642978152899E-3</v>
      </c>
      <c r="GS30" s="181">
        <f>FC30/MAX(FC$2:FC$108)</f>
        <v>0</v>
      </c>
      <c r="GT30" s="181">
        <f>FD30/MAX(FD$2:FD$108)</f>
        <v>0.28214034835117852</v>
      </c>
      <c r="GU30" s="181">
        <f>FE30/MAX(FE$2:FE$108)</f>
        <v>7.2459376955381224E-2</v>
      </c>
      <c r="GV30" s="181">
        <f>FF30/MAX(FF$2:FF$108)</f>
        <v>0</v>
      </c>
      <c r="GW30" s="181">
        <f>FG30/MAX(FG$2:FG$108)</f>
        <v>0</v>
      </c>
      <c r="GX30" s="181">
        <f>FH30/MAX(FH$2:FH$108)</f>
        <v>0.41375391846919596</v>
      </c>
      <c r="GY30" s="170">
        <f>MAX(FN30:GX30)</f>
        <v>0.41375391846919596</v>
      </c>
      <c r="GZ30" s="170">
        <f>SUM(FN30:GX30)</f>
        <v>2.8175767336680337</v>
      </c>
      <c r="HA30" s="183">
        <f>GZ30/MAX(GZ$2:GZ$108)</f>
        <v>0.15791595781133941</v>
      </c>
      <c r="HB30" s="168">
        <v>34</v>
      </c>
    </row>
    <row r="31" spans="1:210" s="168" customFormat="1" x14ac:dyDescent="0.3">
      <c r="A31" s="168" t="s">
        <v>507</v>
      </c>
      <c r="B31" s="168">
        <v>0.98</v>
      </c>
      <c r="C31" s="168" t="s">
        <v>601</v>
      </c>
      <c r="D31" s="168">
        <v>12</v>
      </c>
      <c r="G31" s="168" t="s">
        <v>86</v>
      </c>
      <c r="H31" s="168">
        <f>D31*456/16</f>
        <v>342</v>
      </c>
      <c r="K31" s="169">
        <f>AVERAGE(H31:J31)</f>
        <v>342</v>
      </c>
      <c r="M31" s="171">
        <f>B31</f>
        <v>0.98</v>
      </c>
      <c r="Q31" s="171">
        <f>1/B31</f>
        <v>1.0204081632653061</v>
      </c>
      <c r="T31" s="172" t="s">
        <v>552</v>
      </c>
      <c r="U31" s="172" t="s">
        <v>553</v>
      </c>
      <c r="V31" s="173">
        <v>79.52</v>
      </c>
      <c r="W31" s="173">
        <v>78</v>
      </c>
      <c r="X31" s="173">
        <v>5.15</v>
      </c>
      <c r="Y31" s="173">
        <v>0.27</v>
      </c>
      <c r="Z31" s="173">
        <v>0.8</v>
      </c>
      <c r="AA31" s="173">
        <v>14.26</v>
      </c>
      <c r="AB31" s="173">
        <v>4.5</v>
      </c>
      <c r="AC31" s="173">
        <v>4.4000000000000004</v>
      </c>
      <c r="AD31" s="173">
        <v>24</v>
      </c>
      <c r="AE31" s="173">
        <v>1.52</v>
      </c>
      <c r="AF31" s="173">
        <v>22</v>
      </c>
      <c r="AG31" s="173">
        <v>77</v>
      </c>
      <c r="AH31" s="173">
        <v>110</v>
      </c>
      <c r="AI31" s="173">
        <v>72</v>
      </c>
      <c r="AJ31" s="173">
        <v>0.67</v>
      </c>
      <c r="AK31" s="173">
        <v>0.105</v>
      </c>
      <c r="AL31" s="173">
        <v>0.27900000000000003</v>
      </c>
      <c r="AM31" s="173">
        <v>1</v>
      </c>
      <c r="AN31" s="173">
        <v>9.9</v>
      </c>
      <c r="AO31" s="173">
        <v>0.28299999999999997</v>
      </c>
      <c r="AP31" s="173">
        <v>0.1</v>
      </c>
      <c r="AQ31" s="173">
        <v>1.48</v>
      </c>
      <c r="AR31" s="173">
        <v>0.14199999999999999</v>
      </c>
      <c r="AS31" s="173">
        <v>0.113</v>
      </c>
      <c r="AT31" s="173">
        <v>59</v>
      </c>
      <c r="AU31" s="173">
        <v>0</v>
      </c>
      <c r="AV31" s="173">
        <v>59</v>
      </c>
      <c r="AW31" s="173">
        <v>59</v>
      </c>
      <c r="AX31" s="179">
        <v>27.5</v>
      </c>
      <c r="AY31" s="173">
        <v>0</v>
      </c>
      <c r="AZ31" s="173">
        <v>2100</v>
      </c>
      <c r="BA31" s="173">
        <v>105</v>
      </c>
      <c r="BB31" s="173">
        <v>0</v>
      </c>
      <c r="BC31" s="173">
        <v>20</v>
      </c>
      <c r="BD31" s="173">
        <v>1250</v>
      </c>
      <c r="BE31" s="173">
        <v>0</v>
      </c>
      <c r="BF31" s="173">
        <v>0</v>
      </c>
      <c r="BG31" s="173">
        <v>2400</v>
      </c>
      <c r="BH31" s="173">
        <v>0.03</v>
      </c>
      <c r="BI31" s="173">
        <v>0</v>
      </c>
      <c r="BJ31" s="173">
        <v>0</v>
      </c>
      <c r="BK31" s="173">
        <v>24</v>
      </c>
      <c r="BL31" s="173">
        <v>4.9000000000000002E-2</v>
      </c>
      <c r="BM31" s="173">
        <v>2.4E-2</v>
      </c>
      <c r="BN31" s="173">
        <v>0.129</v>
      </c>
      <c r="BO31" s="173">
        <v>0</v>
      </c>
      <c r="BP31" s="173">
        <v>80</v>
      </c>
      <c r="BQ31" s="172" t="s">
        <v>554</v>
      </c>
      <c r="BR31" s="179">
        <v>253</v>
      </c>
      <c r="BS31" s="172" t="s">
        <v>555</v>
      </c>
      <c r="BT31" s="173">
        <v>0</v>
      </c>
      <c r="BU31" s="168">
        <f>AVERAGE(BP31,BR31)</f>
        <v>166.5</v>
      </c>
      <c r="BV31" s="168">
        <f>_xlfn.STDEV.P(BP31,BR31)</f>
        <v>86.5</v>
      </c>
      <c r="BW31" s="168">
        <f>(1-BT31/100)*K31</f>
        <v>342</v>
      </c>
      <c r="BX31" s="174">
        <f>(V31/100)*$BW31</f>
        <v>271.95839999999998</v>
      </c>
      <c r="BY31" s="174">
        <f>(W31/100)*$BW31</f>
        <v>266.76</v>
      </c>
      <c r="BZ31" s="174">
        <f>(X31/100)*$BW31</f>
        <v>17.613000000000003</v>
      </c>
      <c r="CA31" s="174">
        <f>(Y31/100)*$BW31</f>
        <v>0.9234</v>
      </c>
      <c r="CB31" s="174">
        <f>(Z31/100)*$BW31</f>
        <v>2.7360000000000002</v>
      </c>
      <c r="CC31" s="174">
        <f>(AA31/100)*$BW31</f>
        <v>48.769200000000005</v>
      </c>
      <c r="CD31" s="174">
        <f>(AB31/100)*$BW31</f>
        <v>15.389999999999999</v>
      </c>
      <c r="CE31" s="174">
        <f>(AC31/100)*$BW31</f>
        <v>15.048000000000002</v>
      </c>
      <c r="CF31" s="174">
        <f>(AD31/100)*$BW31</f>
        <v>82.08</v>
      </c>
      <c r="CG31" s="174">
        <f>(AE31/100)*$BW31</f>
        <v>5.1984000000000004</v>
      </c>
      <c r="CH31" s="174">
        <f>(AF31/100)*$BW31</f>
        <v>75.239999999999995</v>
      </c>
      <c r="CI31" s="174">
        <f>(AG31/100)*$BW31</f>
        <v>263.34000000000003</v>
      </c>
      <c r="CJ31" s="174">
        <f>(AH31/100)*$BW31</f>
        <v>376.20000000000005</v>
      </c>
      <c r="CK31" s="174">
        <f>(AI31/100)*$BW31</f>
        <v>246.23999999999998</v>
      </c>
      <c r="CL31" s="174">
        <f>(AJ31/100)*$BW31</f>
        <v>2.2913999999999999</v>
      </c>
      <c r="CM31" s="174">
        <f>(AK31/100)*$BW31</f>
        <v>0.35909999999999997</v>
      </c>
      <c r="CN31" s="174">
        <f>(AL31/100)*$BW31</f>
        <v>0.95418000000000014</v>
      </c>
      <c r="CO31" s="174">
        <f>(AM31/100)*$BW31</f>
        <v>3.42</v>
      </c>
      <c r="CP31" s="174">
        <f>(AN31/100)*$BW31</f>
        <v>33.858000000000004</v>
      </c>
      <c r="CQ31" s="174">
        <f>(AO31/100)*$BW31</f>
        <v>0.96785999999999983</v>
      </c>
      <c r="CR31" s="174">
        <f>(AP31/100)*$BW31</f>
        <v>0.34200000000000003</v>
      </c>
      <c r="CS31" s="174">
        <f>(AQ31/100)*$BW31</f>
        <v>5.0616000000000003</v>
      </c>
      <c r="CT31" s="174">
        <f>(AR31/100)*$BW31</f>
        <v>0.48563999999999996</v>
      </c>
      <c r="CU31" s="174">
        <f>(AS31/100)*$BW31</f>
        <v>0.38645999999999997</v>
      </c>
      <c r="CV31" s="174">
        <f>(AT31/100)*$BW31</f>
        <v>201.78</v>
      </c>
      <c r="CW31" s="174">
        <f>(AU31/100)*$BW31</f>
        <v>0</v>
      </c>
      <c r="CX31" s="174">
        <f>(AV31/100)*$BW31</f>
        <v>201.78</v>
      </c>
      <c r="CY31" s="174">
        <f>(AW31/100)*$BW31</f>
        <v>201.78</v>
      </c>
      <c r="CZ31" s="174">
        <f>(AX31/100)*$BW31</f>
        <v>94.050000000000011</v>
      </c>
      <c r="DA31" s="174">
        <f>(AY31/100)*$BW31</f>
        <v>0</v>
      </c>
      <c r="DB31" s="174">
        <f>(AZ31/100)*$BW31</f>
        <v>7182</v>
      </c>
      <c r="DC31" s="174">
        <f>(BA31/100)*$BW31</f>
        <v>359.1</v>
      </c>
      <c r="DD31" s="174">
        <f>(BB31/100)*$BW31</f>
        <v>0</v>
      </c>
      <c r="DE31" s="174">
        <f>(BC31/100)*$BW31</f>
        <v>68.400000000000006</v>
      </c>
      <c r="DF31" s="174">
        <f>(BD31/100)*$BW31</f>
        <v>4275</v>
      </c>
      <c r="DG31" s="174">
        <f>(BE31/100)*$BW31</f>
        <v>0</v>
      </c>
      <c r="DH31" s="174">
        <f>(BF31/100)*$BW31</f>
        <v>0</v>
      </c>
      <c r="DI31" s="174">
        <f>(BG31/100)*$BW31</f>
        <v>8208</v>
      </c>
      <c r="DJ31" s="174">
        <f>(BH31/100)*$BW31</f>
        <v>0.1026</v>
      </c>
      <c r="DK31" s="174">
        <f>(BI31/100)*$BW31</f>
        <v>0</v>
      </c>
      <c r="DL31" s="174">
        <f>(BJ31/100)*$BW31</f>
        <v>0</v>
      </c>
      <c r="DM31" s="174">
        <f>(BK31/100)*$BW31</f>
        <v>82.08</v>
      </c>
      <c r="DN31" s="174">
        <f>(BL31/100)*$BW31</f>
        <v>0.16758000000000001</v>
      </c>
      <c r="DO31" s="174">
        <f>(BM31/100)*$BW31</f>
        <v>8.208E-2</v>
      </c>
      <c r="DP31" s="174">
        <f>(BN31/100)*$BW31</f>
        <v>0.44118000000000007</v>
      </c>
      <c r="DQ31" s="174">
        <f>(BO31/100)*$BW31</f>
        <v>0</v>
      </c>
      <c r="DR31" s="174"/>
      <c r="DS31" s="174">
        <f>BX31/$M31</f>
        <v>277.50857142857143</v>
      </c>
      <c r="DT31" s="174">
        <f>BY31/$M31</f>
        <v>272.20408163265307</v>
      </c>
      <c r="DU31" s="174">
        <f>BZ31/$M31</f>
        <v>17.972448979591839</v>
      </c>
      <c r="DV31" s="174">
        <f>CA31/$M31</f>
        <v>0.94224489795918365</v>
      </c>
      <c r="DW31" s="174">
        <f>CB31/$M31</f>
        <v>2.7918367346938777</v>
      </c>
      <c r="DX31" s="174">
        <f>CC31/$M31</f>
        <v>49.764489795918372</v>
      </c>
      <c r="DY31" s="174">
        <f>CD31/$M31</f>
        <v>15.704081632653061</v>
      </c>
      <c r="DZ31" s="174">
        <f>CE31/$M31</f>
        <v>15.355102040816329</v>
      </c>
      <c r="EA31" s="174">
        <f>CF31/$M31</f>
        <v>83.755102040816325</v>
      </c>
      <c r="EB31" s="174">
        <f>CG31/$M31</f>
        <v>5.3044897959183679</v>
      </c>
      <c r="EC31" s="174">
        <f>CH31/$M31</f>
        <v>76.775510204081627</v>
      </c>
      <c r="ED31" s="174">
        <f>CI31/$M31</f>
        <v>268.71428571428578</v>
      </c>
      <c r="EE31" s="174">
        <f>CJ31/$M31</f>
        <v>383.87755102040819</v>
      </c>
      <c r="EF31" s="174">
        <f>CK31/$M31</f>
        <v>251.26530612244898</v>
      </c>
      <c r="EG31" s="174">
        <f>CL31/$M31</f>
        <v>2.3381632653061222</v>
      </c>
      <c r="EH31" s="174">
        <f>CM31/$M31</f>
        <v>0.36642857142857144</v>
      </c>
      <c r="EI31" s="174">
        <f>CN31/$M31</f>
        <v>0.97365306122448991</v>
      </c>
      <c r="EJ31" s="174">
        <f>CO31/$M31</f>
        <v>3.489795918367347</v>
      </c>
      <c r="EK31" s="174">
        <f>CP31/$M31</f>
        <v>34.548979591836741</v>
      </c>
      <c r="EL31" s="174">
        <f>CQ31/$M31</f>
        <v>0.98761224489795907</v>
      </c>
      <c r="EM31" s="174">
        <f>CR31/$M31</f>
        <v>0.34897959183673471</v>
      </c>
      <c r="EN31" s="174">
        <f>CS31/$M31</f>
        <v>5.1648979591836737</v>
      </c>
      <c r="EO31" s="174">
        <f>CT31/$M31</f>
        <v>0.49555102040816323</v>
      </c>
      <c r="EP31" s="174">
        <f>CU31/$M31</f>
        <v>0.39434693877551019</v>
      </c>
      <c r="EQ31" s="174">
        <f>CV31/$M31</f>
        <v>205.89795918367346</v>
      </c>
      <c r="ER31" s="174">
        <f>CW31/$M31</f>
        <v>0</v>
      </c>
      <c r="ES31" s="174">
        <f>CX31/$M31</f>
        <v>205.89795918367346</v>
      </c>
      <c r="ET31" s="174">
        <f>CY31/$M31</f>
        <v>205.89795918367346</v>
      </c>
      <c r="EU31" s="174">
        <f>CZ31/$M31</f>
        <v>95.969387755102048</v>
      </c>
      <c r="EV31" s="174">
        <f>DA31/$M31</f>
        <v>0</v>
      </c>
      <c r="EW31" s="174">
        <f>DB31/$M31</f>
        <v>7328.5714285714284</v>
      </c>
      <c r="EX31" s="174">
        <f>DC31/$M31</f>
        <v>366.42857142857144</v>
      </c>
      <c r="EY31" s="174">
        <f>DD31/$M31</f>
        <v>0</v>
      </c>
      <c r="EZ31" s="174">
        <f>DE31/$M31</f>
        <v>69.795918367346943</v>
      </c>
      <c r="FA31" s="174">
        <f>DF31/$M31</f>
        <v>4362.2448979591836</v>
      </c>
      <c r="FB31" s="174">
        <f>DG31/$M31</f>
        <v>0</v>
      </c>
      <c r="FC31" s="174">
        <f>DH31/$M31</f>
        <v>0</v>
      </c>
      <c r="FD31" s="174">
        <f>DI31/$M31</f>
        <v>8375.5102040816328</v>
      </c>
      <c r="FE31" s="174">
        <f>DJ31/$M31</f>
        <v>0.1046938775510204</v>
      </c>
      <c r="FF31" s="174">
        <f>DK31/$M31</f>
        <v>0</v>
      </c>
      <c r="FG31" s="174">
        <f>DL31/$M31</f>
        <v>0</v>
      </c>
      <c r="FH31" s="174">
        <f>DM31/$M31</f>
        <v>83.755102040816325</v>
      </c>
      <c r="FI31" s="174">
        <f>DN31/$M31</f>
        <v>0.17100000000000001</v>
      </c>
      <c r="FJ31" s="174">
        <f>DO31/$M31</f>
        <v>8.3755102040816334E-2</v>
      </c>
      <c r="FK31" s="174">
        <f>DP31/$M31</f>
        <v>0.45018367346938781</v>
      </c>
      <c r="FL31" s="174">
        <f>DQ31/$M31</f>
        <v>0</v>
      </c>
      <c r="FN31" s="181">
        <f>DT31/MAX(DT$2:DT$108)</f>
        <v>4.1654518950437321E-2</v>
      </c>
      <c r="FO31" s="181">
        <f>DU31/MAX(DU$2:DU$108)</f>
        <v>9.6911610723669925E-2</v>
      </c>
      <c r="FP31" s="181">
        <f>DY31/MAX(DY$2:DY$108)</f>
        <v>0.30573979591836736</v>
      </c>
      <c r="FQ31" s="181">
        <f>EA31/MAX(EA$2:EA$108)</f>
        <v>4.3092767051253512E-2</v>
      </c>
      <c r="FR31" s="181">
        <f>EB31/MAX(EB$2:EB$108)</f>
        <v>6.367874736101338E-2</v>
      </c>
      <c r="FS31" s="181">
        <f>EC31/MAX(EC$2:EC$108)</f>
        <v>0.19438775510204079</v>
      </c>
      <c r="FT31" s="181">
        <f>ED31/MAX(ED$2:ED$108)</f>
        <v>0.13859126984126988</v>
      </c>
      <c r="FU31" s="181">
        <f>EE31/MAX(EE$2:EE$108)</f>
        <v>6.9235170703795548E-2</v>
      </c>
      <c r="FV31" s="181">
        <f>EF31/MAX(EF$2:EF$108)</f>
        <v>0.21389821751485405</v>
      </c>
      <c r="FW31" s="181">
        <f>EG31/MAX(EG$2:EG$108)</f>
        <v>0.18352659523687129</v>
      </c>
      <c r="FX31" s="181">
        <f>EH31/MAX(EH$2:EH$108)</f>
        <v>7.8103712334044298E-2</v>
      </c>
      <c r="FY31" s="181">
        <f>EI31/MAX(EI$2:EI$108)</f>
        <v>7.9522263450834879E-2</v>
      </c>
      <c r="FZ31" s="181">
        <f>EJ31/MAX(EJ$2:EJ$108)</f>
        <v>5.7341520679068088E-3</v>
      </c>
      <c r="GA31" s="181">
        <f>EK31/MAX(EK$2:EK$108)</f>
        <v>8.9370746766441272E-2</v>
      </c>
      <c r="GB31" s="181">
        <f>EL31/MAX(EL$2:EL$108)</f>
        <v>7.0078642922136988E-2</v>
      </c>
      <c r="GC31" s="181">
        <f>EM31/MAX(EM$2:EM$108)</f>
        <v>3.9349747996364544E-2</v>
      </c>
      <c r="GD31" s="181">
        <f>EN31/MAX(EN$2:EN$108)</f>
        <v>4.8728637796582056E-2</v>
      </c>
      <c r="GE31" s="181">
        <f>EO31/MAX(EO$2:EO$108)</f>
        <v>6.3020687727145655E-2</v>
      </c>
      <c r="GF31" s="181">
        <f>EP31/MAX(EP$2:EP$108)</f>
        <v>0.12235054793621629</v>
      </c>
      <c r="GG31" s="181">
        <f>EQ31/MAX(EQ$2:EQ$108)</f>
        <v>6.2671462027433913E-2</v>
      </c>
      <c r="GH31" s="181">
        <f>ER31/MAX(ER$2:ER$108)</f>
        <v>0</v>
      </c>
      <c r="GI31" s="181">
        <f>ES31/MAX(ES$2:ES$108)</f>
        <v>0.17008396810668508</v>
      </c>
      <c r="GJ31" s="181">
        <f>ET31/MAX(ET$2:ET$108)</f>
        <v>3.9411950347149172E-2</v>
      </c>
      <c r="GK31" s="181">
        <f>EU31/MAX(EU$2:EU$108)</f>
        <v>7.2635298206321308E-2</v>
      </c>
      <c r="GL31" s="181">
        <f>EV31/MAX(EV$2:EV$108)</f>
        <v>0</v>
      </c>
      <c r="GM31" s="181">
        <f>EW31/MAX(EW$2:EW$108)</f>
        <v>6.7449166676114669E-2</v>
      </c>
      <c r="GN31" s="181">
        <f>EX31/MAX(EX$2:EX$108)</f>
        <v>6.7473399909651011E-2</v>
      </c>
      <c r="GO31" s="181">
        <f>EY31/MAX(EY$2:EY$108)</f>
        <v>0</v>
      </c>
      <c r="GP31" s="181">
        <f>EZ31/MAX(EZ$2:EZ$108)</f>
        <v>3.0864203637267253E-3</v>
      </c>
      <c r="GQ31" s="181">
        <f>FA31/MAX(FA$2:FA$108)</f>
        <v>8.0955669920623308E-2</v>
      </c>
      <c r="GR31" s="181">
        <f>FB31/MAX(FB$2:FB$108)</f>
        <v>0</v>
      </c>
      <c r="GS31" s="181">
        <f>FC31/MAX(FC$2:FC$108)</f>
        <v>0</v>
      </c>
      <c r="GT31" s="181">
        <f>FD31/MAX(FD$2:FD$108)</f>
        <v>0.26178695777376376</v>
      </c>
      <c r="GU31" s="181">
        <f>FE31/MAX(FE$2:FE$108)</f>
        <v>1.6075489747785908E-3</v>
      </c>
      <c r="GV31" s="181">
        <f>FF31/MAX(FF$2:FF$108)</f>
        <v>0</v>
      </c>
      <c r="GW31" s="181">
        <f>FG31/MAX(FG$2:FG$108)</f>
        <v>0</v>
      </c>
      <c r="GX31" s="181">
        <f>FH31/MAX(FH$2:FH$108)</f>
        <v>3.7969017281897978E-2</v>
      </c>
      <c r="GY31" s="170">
        <f>MAX(FN31:GX31)</f>
        <v>0.30573979591836736</v>
      </c>
      <c r="GZ31" s="170">
        <f>SUM(FN31:GX31)</f>
        <v>2.8121064469893908</v>
      </c>
      <c r="HA31" s="183">
        <f>GZ31/MAX(GZ$2:GZ$108)</f>
        <v>0.15760936613983736</v>
      </c>
      <c r="HB31" s="168">
        <v>31</v>
      </c>
    </row>
    <row r="32" spans="1:210" s="168" customFormat="1" x14ac:dyDescent="0.3">
      <c r="A32" s="168" t="s">
        <v>98</v>
      </c>
      <c r="B32" s="168">
        <v>0.84</v>
      </c>
      <c r="C32" s="168" t="s">
        <v>50</v>
      </c>
      <c r="D32" s="168">
        <v>1641</v>
      </c>
      <c r="H32" s="168">
        <v>1641</v>
      </c>
      <c r="K32" s="169">
        <f>AVERAGE(H32:J32)</f>
        <v>1641</v>
      </c>
      <c r="L32" s="169"/>
      <c r="M32" s="170">
        <f>B32*D32/453.5</f>
        <v>3.0395589856670342</v>
      </c>
      <c r="N32" s="169"/>
      <c r="O32" s="169"/>
      <c r="P32" s="169">
        <f>K32/B32</f>
        <v>1953.5714285714287</v>
      </c>
      <c r="Q32" s="171">
        <f>1/B32</f>
        <v>1.1904761904761905</v>
      </c>
      <c r="R32" s="168">
        <f>1/K32</f>
        <v>6.0938452163315055E-4</v>
      </c>
      <c r="T32" s="172" t="s">
        <v>323</v>
      </c>
      <c r="U32" s="172" t="s">
        <v>324</v>
      </c>
      <c r="V32" s="173">
        <v>90.39</v>
      </c>
      <c r="W32" s="173">
        <v>31</v>
      </c>
      <c r="X32" s="173">
        <v>1.43</v>
      </c>
      <c r="Y32" s="173">
        <v>0.16</v>
      </c>
      <c r="Z32" s="173">
        <v>0.64</v>
      </c>
      <c r="AA32" s="173">
        <v>7.37</v>
      </c>
      <c r="AB32" s="173">
        <v>2.1</v>
      </c>
      <c r="AC32" s="173">
        <v>3.83</v>
      </c>
      <c r="AD32" s="173">
        <v>45</v>
      </c>
      <c r="AE32" s="173">
        <v>0.8</v>
      </c>
      <c r="AF32" s="173">
        <v>16</v>
      </c>
      <c r="AG32" s="173">
        <v>30</v>
      </c>
      <c r="AH32" s="173">
        <v>243</v>
      </c>
      <c r="AI32" s="173">
        <v>27</v>
      </c>
      <c r="AJ32" s="173">
        <v>0.22</v>
      </c>
      <c r="AK32" s="173">
        <v>1.7000000000000001E-2</v>
      </c>
      <c r="AL32" s="173">
        <v>0.24299999999999999</v>
      </c>
      <c r="AM32" s="173">
        <v>0.6</v>
      </c>
      <c r="AN32" s="179">
        <v>57</v>
      </c>
      <c r="AO32" s="173">
        <v>6.4000000000000001E-2</v>
      </c>
      <c r="AP32" s="173">
        <v>6.9000000000000006E-2</v>
      </c>
      <c r="AQ32" s="173">
        <v>0.41799999999999998</v>
      </c>
      <c r="AR32" s="173">
        <v>0.14699999999999999</v>
      </c>
      <c r="AS32" s="173">
        <v>0.20899999999999999</v>
      </c>
      <c r="AT32" s="173">
        <v>18</v>
      </c>
      <c r="AU32" s="179">
        <v>0</v>
      </c>
      <c r="AV32" s="173">
        <v>18</v>
      </c>
      <c r="AW32" s="179">
        <v>18</v>
      </c>
      <c r="AX32" s="173">
        <v>17.100000000000001</v>
      </c>
      <c r="AY32" s="179">
        <v>0</v>
      </c>
      <c r="AZ32" s="173">
        <v>1116</v>
      </c>
      <c r="BA32" s="173">
        <v>56</v>
      </c>
      <c r="BB32" s="179">
        <v>0</v>
      </c>
      <c r="BC32" s="173">
        <v>0</v>
      </c>
      <c r="BD32" s="173">
        <v>670</v>
      </c>
      <c r="BE32" s="173">
        <v>0</v>
      </c>
      <c r="BF32" s="173">
        <v>20</v>
      </c>
      <c r="BG32" s="173">
        <v>329</v>
      </c>
      <c r="BH32" s="173">
        <v>0.11</v>
      </c>
      <c r="BI32" s="179">
        <v>0</v>
      </c>
      <c r="BJ32" s="179">
        <v>0</v>
      </c>
      <c r="BK32" s="173">
        <v>38.200000000000003</v>
      </c>
      <c r="BL32" s="179">
        <v>2.1000000000000001E-2</v>
      </c>
      <c r="BM32" s="179">
        <v>1.2E-2</v>
      </c>
      <c r="BN32" s="179">
        <v>0.08</v>
      </c>
      <c r="BO32" s="179">
        <v>0</v>
      </c>
      <c r="BP32" s="173">
        <v>89</v>
      </c>
      <c r="BQ32" s="172" t="s">
        <v>321</v>
      </c>
      <c r="BR32" s="173">
        <v>70</v>
      </c>
      <c r="BS32" s="172" t="s">
        <v>322</v>
      </c>
      <c r="BT32" s="173">
        <v>20</v>
      </c>
      <c r="BU32" s="168">
        <f>AVERAGE(BP32,BR32)</f>
        <v>79.5</v>
      </c>
      <c r="BV32" s="168">
        <f>_xlfn.STDEV.P(BP32,BR32)</f>
        <v>9.5</v>
      </c>
      <c r="BW32" s="168">
        <f>(1-BT32/100)*K32</f>
        <v>1312.8000000000002</v>
      </c>
      <c r="BX32" s="174">
        <f>(V32/100)*$BW32</f>
        <v>1186.6399200000003</v>
      </c>
      <c r="BY32" s="174">
        <f>(W32/100)*$BW32</f>
        <v>406.96800000000007</v>
      </c>
      <c r="BZ32" s="174">
        <f>(X32/100)*$BW32</f>
        <v>18.773040000000002</v>
      </c>
      <c r="CA32" s="174">
        <f>(Y32/100)*$BW32</f>
        <v>2.1004800000000006</v>
      </c>
      <c r="CB32" s="174">
        <f>(Z32/100)*$BW32</f>
        <v>8.4019200000000023</v>
      </c>
      <c r="CC32" s="174">
        <f>(AA32/100)*$BW32</f>
        <v>96.753360000000015</v>
      </c>
      <c r="CD32" s="174">
        <f>(AB32/100)*$BW32</f>
        <v>27.568800000000007</v>
      </c>
      <c r="CE32" s="174">
        <f>(AC32/100)*$BW32</f>
        <v>50.280240000000006</v>
      </c>
      <c r="CF32" s="174">
        <f>(AD32/100)*$BW32</f>
        <v>590.7600000000001</v>
      </c>
      <c r="CG32" s="174">
        <f>(AE32/100)*$BW32</f>
        <v>10.502400000000002</v>
      </c>
      <c r="CH32" s="174">
        <f>(AF32/100)*$BW32</f>
        <v>210.04800000000003</v>
      </c>
      <c r="CI32" s="174">
        <f>(AG32/100)*$BW32</f>
        <v>393.84000000000003</v>
      </c>
      <c r="CJ32" s="174">
        <f>(AH32/100)*$BW32</f>
        <v>3190.1040000000007</v>
      </c>
      <c r="CK32" s="174">
        <f>(AI32/100)*$BW32</f>
        <v>354.45600000000007</v>
      </c>
      <c r="CL32" s="174">
        <f>(AJ32/100)*$BW32</f>
        <v>2.8881600000000005</v>
      </c>
      <c r="CM32" s="174">
        <f>(AK32/100)*$BW32</f>
        <v>0.22317600000000004</v>
      </c>
      <c r="CN32" s="174">
        <f>(AL32/100)*$BW32</f>
        <v>3.1901040000000003</v>
      </c>
      <c r="CO32" s="174">
        <f>(AM32/100)*$BW32</f>
        <v>7.8768000000000011</v>
      </c>
      <c r="CP32" s="174">
        <f>(AN32/100)*$BW32</f>
        <v>748.29600000000005</v>
      </c>
      <c r="CQ32" s="174">
        <f>(AO32/100)*$BW32</f>
        <v>0.84019200000000016</v>
      </c>
      <c r="CR32" s="174">
        <f>(AP32/100)*$BW32</f>
        <v>0.90583200000000019</v>
      </c>
      <c r="CS32" s="174">
        <f>(AQ32/100)*$BW32</f>
        <v>5.4875040000000004</v>
      </c>
      <c r="CT32" s="174">
        <f>(AR32/100)*$BW32</f>
        <v>1.9298160000000002</v>
      </c>
      <c r="CU32" s="174">
        <f>(AS32/100)*$BW32</f>
        <v>2.7437520000000002</v>
      </c>
      <c r="CV32" s="174">
        <f>(AT32/100)*$BW32</f>
        <v>236.30400000000003</v>
      </c>
      <c r="CW32" s="174">
        <f>(AU32/100)*$BW32</f>
        <v>0</v>
      </c>
      <c r="CX32" s="174">
        <f>(AV32/100)*$BW32</f>
        <v>236.30400000000003</v>
      </c>
      <c r="CY32" s="174">
        <f>(AW32/100)*$BW32</f>
        <v>236.30400000000003</v>
      </c>
      <c r="CZ32" s="174">
        <f>(AX32/100)*$BW32</f>
        <v>224.48880000000005</v>
      </c>
      <c r="DA32" s="174">
        <f>(AY32/100)*$BW32</f>
        <v>0</v>
      </c>
      <c r="DB32" s="174">
        <f>(AZ32/100)*$BW32</f>
        <v>14650.848000000002</v>
      </c>
      <c r="DC32" s="174">
        <f>(BA32/100)*$BW32</f>
        <v>735.16800000000012</v>
      </c>
      <c r="DD32" s="174">
        <f>(BB32/100)*$BW32</f>
        <v>0</v>
      </c>
      <c r="DE32" s="174">
        <f>(BC32/100)*$BW32</f>
        <v>0</v>
      </c>
      <c r="DF32" s="174">
        <f>(BD32/100)*$BW32</f>
        <v>8795.760000000002</v>
      </c>
      <c r="DG32" s="174">
        <f>(BE32/100)*$BW32</f>
        <v>0</v>
      </c>
      <c r="DH32" s="174">
        <f>(BF32/100)*$BW32</f>
        <v>262.56000000000006</v>
      </c>
      <c r="DI32" s="174">
        <f>(BG32/100)*$BW32</f>
        <v>4319.112000000001</v>
      </c>
      <c r="DJ32" s="174">
        <f>(BH32/100)*$BW32</f>
        <v>1.4440800000000003</v>
      </c>
      <c r="DK32" s="174">
        <f>(BI32/100)*$BW32</f>
        <v>0</v>
      </c>
      <c r="DL32" s="174">
        <f>(BJ32/100)*$BW32</f>
        <v>0</v>
      </c>
      <c r="DM32" s="174">
        <f>(BK32/100)*$BW32</f>
        <v>501.48960000000005</v>
      </c>
      <c r="DN32" s="174">
        <f>(BL32/100)*$BW32</f>
        <v>0.27568800000000004</v>
      </c>
      <c r="DO32" s="174">
        <f>(BM32/100)*$BW32</f>
        <v>0.15753600000000004</v>
      </c>
      <c r="DP32" s="174">
        <f>(BN32/100)*$BW32</f>
        <v>1.0502400000000003</v>
      </c>
      <c r="DQ32" s="174">
        <f>(BO32/100)*$BW32</f>
        <v>0</v>
      </c>
      <c r="DR32" s="174"/>
      <c r="DS32" s="174">
        <f>BX32/$M32</f>
        <v>390.39871428571439</v>
      </c>
      <c r="DT32" s="174">
        <f>BY32/$M32</f>
        <v>133.89047619047622</v>
      </c>
      <c r="DU32" s="174">
        <f>BZ32/$M32</f>
        <v>6.1762380952380962</v>
      </c>
      <c r="DV32" s="174">
        <f>CA32/$M32</f>
        <v>0.69104761904761924</v>
      </c>
      <c r="DW32" s="174">
        <f>CB32/$M32</f>
        <v>2.764190476190477</v>
      </c>
      <c r="DX32" s="174">
        <f>CC32/$M32</f>
        <v>31.831380952380957</v>
      </c>
      <c r="DY32" s="174">
        <f>CD32/$M32</f>
        <v>9.0700000000000021</v>
      </c>
      <c r="DZ32" s="174">
        <f>CE32/$M32</f>
        <v>16.541952380952385</v>
      </c>
      <c r="EA32" s="174">
        <f>CF32/$M32</f>
        <v>194.35714285714289</v>
      </c>
      <c r="EB32" s="174">
        <f>CG32/$M32</f>
        <v>3.4552380952380957</v>
      </c>
      <c r="EC32" s="174">
        <f>CH32/$M32</f>
        <v>69.104761904761915</v>
      </c>
      <c r="ED32" s="174">
        <f>CI32/$M32</f>
        <v>129.57142857142858</v>
      </c>
      <c r="EE32" s="174">
        <f>CJ32/$M32</f>
        <v>1049.5285714285717</v>
      </c>
      <c r="EF32" s="174">
        <f>CK32/$M32</f>
        <v>116.61428571428574</v>
      </c>
      <c r="EG32" s="174">
        <f>CL32/$M32</f>
        <v>0.95019047619047636</v>
      </c>
      <c r="EH32" s="174">
        <f>CM32/$M32</f>
        <v>7.342380952380953E-2</v>
      </c>
      <c r="EI32" s="174">
        <f>CN32/$M32</f>
        <v>1.0495285714285716</v>
      </c>
      <c r="EJ32" s="174">
        <f>CO32/$M32</f>
        <v>2.5914285714285716</v>
      </c>
      <c r="EK32" s="174">
        <f>CP32/$M32</f>
        <v>246.18571428571431</v>
      </c>
      <c r="EL32" s="174">
        <f>CQ32/$M32</f>
        <v>0.27641904761904768</v>
      </c>
      <c r="EM32" s="174">
        <f>CR32/$M32</f>
        <v>0.29801428571428579</v>
      </c>
      <c r="EN32" s="174">
        <f>CS32/$M32</f>
        <v>1.8053619047619049</v>
      </c>
      <c r="EO32" s="174">
        <f>CT32/$M32</f>
        <v>0.63490000000000002</v>
      </c>
      <c r="EP32" s="174">
        <f>CU32/$M32</f>
        <v>0.90268095238095247</v>
      </c>
      <c r="EQ32" s="174">
        <f>CV32/$M32</f>
        <v>77.742857142857147</v>
      </c>
      <c r="ER32" s="174">
        <f>CW32/$M32</f>
        <v>0</v>
      </c>
      <c r="ES32" s="174">
        <f>CX32/$M32</f>
        <v>77.742857142857147</v>
      </c>
      <c r="ET32" s="174">
        <f>CY32/$M32</f>
        <v>77.742857142857147</v>
      </c>
      <c r="EU32" s="174">
        <f>CZ32/$M32</f>
        <v>73.855714285714299</v>
      </c>
      <c r="EV32" s="174">
        <f>DA32/$M32</f>
        <v>0</v>
      </c>
      <c r="EW32" s="174">
        <f>DB32/$M32</f>
        <v>4820.0571428571438</v>
      </c>
      <c r="EX32" s="174">
        <f>DC32/$M32</f>
        <v>241.8666666666667</v>
      </c>
      <c r="EY32" s="174">
        <f>DD32/$M32</f>
        <v>0</v>
      </c>
      <c r="EZ32" s="174">
        <f>DE32/$M32</f>
        <v>0</v>
      </c>
      <c r="FA32" s="174">
        <f>DF32/$M32</f>
        <v>2893.7619047619055</v>
      </c>
      <c r="FB32" s="174">
        <f>DG32/$M32</f>
        <v>0</v>
      </c>
      <c r="FC32" s="174">
        <f>DH32/$M32</f>
        <v>86.380952380952394</v>
      </c>
      <c r="FD32" s="174">
        <f>DI32/$M32</f>
        <v>1420.9666666666669</v>
      </c>
      <c r="FE32" s="174">
        <f>DJ32/$M32</f>
        <v>0.47509523809523818</v>
      </c>
      <c r="FF32" s="174">
        <f>DK32/$M32</f>
        <v>0</v>
      </c>
      <c r="FG32" s="174">
        <f>DL32/$M32</f>
        <v>0</v>
      </c>
      <c r="FH32" s="174">
        <f>DM32/$M32</f>
        <v>164.98761904761906</v>
      </c>
      <c r="FI32" s="174">
        <f>DN32/$M32</f>
        <v>9.0700000000000017E-2</v>
      </c>
      <c r="FJ32" s="174">
        <f>DO32/$M32</f>
        <v>5.1828571428571439E-2</v>
      </c>
      <c r="FK32" s="174">
        <f>DP32/$M32</f>
        <v>0.34552380952380962</v>
      </c>
      <c r="FL32" s="174">
        <f>DQ32/$M32</f>
        <v>0</v>
      </c>
      <c r="FN32" s="181">
        <f>DT32/MAX(DT$2:DT$108)</f>
        <v>2.0488830822477443E-2</v>
      </c>
      <c r="FO32" s="181">
        <f>DU32/MAX(DU$2:DU$108)</f>
        <v>3.3303707396920831E-2</v>
      </c>
      <c r="FP32" s="181">
        <f>DY32/MAX(DY$2:DY$108)</f>
        <v>0.17658211500974666</v>
      </c>
      <c r="FQ32" s="181">
        <f>EA32/MAX(EA$2:EA$108)</f>
        <v>9.9998529973833558E-2</v>
      </c>
      <c r="FR32" s="181">
        <f>EB32/MAX(EB$2:EB$108)</f>
        <v>4.1479056837496045E-2</v>
      </c>
      <c r="FS32" s="181">
        <f>EC32/MAX(EC$2:EC$108)</f>
        <v>0.17496620338725605</v>
      </c>
      <c r="FT32" s="181">
        <f>ED32/MAX(ED$2:ED$108)</f>
        <v>6.6827369349299184E-2</v>
      </c>
      <c r="FU32" s="181">
        <f>EE32/MAX(EE$2:EE$108)</f>
        <v>0.18929028177921445</v>
      </c>
      <c r="FV32" s="181">
        <f>EF32/MAX(EF$2:EF$108)</f>
        <v>9.9271913962120512E-2</v>
      </c>
      <c r="FW32" s="181">
        <f>EG32/MAX(EG$2:EG$108)</f>
        <v>7.4582141251333139E-2</v>
      </c>
      <c r="FX32" s="181">
        <f>EH32/MAX(EH$2:EH$108)</f>
        <v>1.5650177264179714E-2</v>
      </c>
      <c r="FY32" s="181">
        <f>EI32/MAX(EI$2:EI$108)</f>
        <v>8.5719329482062942E-2</v>
      </c>
      <c r="FZ32" s="181">
        <f>EJ32/MAX(EJ$2:EJ$108)</f>
        <v>4.2580270735836645E-3</v>
      </c>
      <c r="GA32" s="181">
        <f>EK32/MAX(EK$2:EK$108)</f>
        <v>0.63682926062865941</v>
      </c>
      <c r="GB32" s="181">
        <f>EL32/MAX(EL$2:EL$108)</f>
        <v>1.9614045730036344E-2</v>
      </c>
      <c r="GC32" s="181">
        <f>EM32/MAX(EM$2:EM$108)</f>
        <v>3.3603073980497819E-2</v>
      </c>
      <c r="GD32" s="181">
        <f>EN32/MAX(EN$2:EN$108)</f>
        <v>1.7032829504882354E-2</v>
      </c>
      <c r="GE32" s="181">
        <f>EO32/MAX(EO$2:EO$108)</f>
        <v>8.0742109268605311E-2</v>
      </c>
      <c r="GF32" s="181">
        <f>EP32/MAX(EP$2:EP$108)</f>
        <v>0.28006686061348446</v>
      </c>
      <c r="GG32" s="181">
        <f>EQ32/MAX(EQ$2:EQ$108)</f>
        <v>2.3663461933522329E-2</v>
      </c>
      <c r="GH32" s="181">
        <f>ER32/MAX(ER$2:ER$108)</f>
        <v>0</v>
      </c>
      <c r="GI32" s="181">
        <f>ES32/MAX(ES$2:ES$108)</f>
        <v>6.4220226792110841E-2</v>
      </c>
      <c r="GJ32" s="181">
        <f>ET32/MAX(ET$2:ET$108)</f>
        <v>1.4881146164380023E-2</v>
      </c>
      <c r="GK32" s="181">
        <f>EU32/MAX(EU$2:EU$108)</f>
        <v>5.5898364643870796E-2</v>
      </c>
      <c r="GL32" s="181">
        <f>EV32/MAX(EV$2:EV$108)</f>
        <v>0</v>
      </c>
      <c r="GM32" s="181">
        <f>EW32/MAX(EW$2:EW$108)</f>
        <v>4.4361829694323195E-2</v>
      </c>
      <c r="GN32" s="181">
        <f>EX32/MAX(EX$2:EX$108)</f>
        <v>4.4536828176881017E-2</v>
      </c>
      <c r="GO32" s="181">
        <f>EY32/MAX(EY$2:EY$108)</f>
        <v>0</v>
      </c>
      <c r="GP32" s="181">
        <f>EZ32/MAX(EZ$2:EZ$108)</f>
        <v>0</v>
      </c>
      <c r="GQ32" s="181">
        <f>FA32/MAX(FA$2:FA$108)</f>
        <v>5.370318243718443E-2</v>
      </c>
      <c r="GR32" s="181">
        <f>FB32/MAX(FB$2:FB$108)</f>
        <v>0</v>
      </c>
      <c r="GS32" s="181">
        <f>FC32/MAX(FC$2:FC$108)</f>
        <v>3.455650008719135E-3</v>
      </c>
      <c r="GT32" s="181">
        <f>FD32/MAX(FD$2:FD$108)</f>
        <v>4.4414075286220843E-2</v>
      </c>
      <c r="GU32" s="181">
        <f>FE32/MAX(FE$2:FE$108)</f>
        <v>7.294971595163225E-3</v>
      </c>
      <c r="GV32" s="181">
        <f>FF32/MAX(FF$2:FF$108)</f>
        <v>0</v>
      </c>
      <c r="GW32" s="181">
        <f>FG32/MAX(FG$2:FG$108)</f>
        <v>0</v>
      </c>
      <c r="GX32" s="181">
        <f>FH32/MAX(FH$2:FH$108)</f>
        <v>7.4794461546538543E-2</v>
      </c>
      <c r="GY32" s="170">
        <f>MAX(FN32:GX32)</f>
        <v>0.63682926062865941</v>
      </c>
      <c r="GZ32" s="170">
        <f>SUM(FN32:GX32)</f>
        <v>2.5815300615946053</v>
      </c>
      <c r="HA32" s="183">
        <f>GZ32/MAX(GZ$2:GZ$108)</f>
        <v>0.14468631410253158</v>
      </c>
      <c r="HB32" s="168">
        <v>33</v>
      </c>
    </row>
    <row r="33" spans="1:210" s="168" customFormat="1" x14ac:dyDescent="0.3">
      <c r="A33" s="168" t="s">
        <v>496</v>
      </c>
      <c r="B33" s="168">
        <v>7.38</v>
      </c>
      <c r="C33" s="168" t="s">
        <v>601</v>
      </c>
      <c r="D33" s="168">
        <v>10</v>
      </c>
      <c r="G33" s="168" t="s">
        <v>50</v>
      </c>
      <c r="H33" s="168">
        <f>D33*456</f>
        <v>4560</v>
      </c>
      <c r="K33" s="169">
        <f>AVERAGE(H33:J33)</f>
        <v>4560</v>
      </c>
      <c r="M33" s="171">
        <f>B33</f>
        <v>7.38</v>
      </c>
      <c r="Q33" s="171">
        <f>1/B33</f>
        <v>0.13550135501355015</v>
      </c>
      <c r="T33" s="172" t="s">
        <v>522</v>
      </c>
      <c r="U33" s="172" t="s">
        <v>523</v>
      </c>
      <c r="V33" s="173">
        <v>68.44</v>
      </c>
      <c r="W33" s="173">
        <v>130</v>
      </c>
      <c r="X33" s="173">
        <v>2.69</v>
      </c>
      <c r="Y33" s="173">
        <v>0.28000000000000003</v>
      </c>
      <c r="Z33" s="173">
        <v>0.41</v>
      </c>
      <c r="AA33" s="173">
        <v>28.17</v>
      </c>
      <c r="AB33" s="173">
        <v>0.4</v>
      </c>
      <c r="AC33" s="173">
        <v>0.05</v>
      </c>
      <c r="AD33" s="173">
        <v>10</v>
      </c>
      <c r="AE33" s="173">
        <v>1.2</v>
      </c>
      <c r="AF33" s="173">
        <v>12</v>
      </c>
      <c r="AG33" s="173">
        <v>43</v>
      </c>
      <c r="AH33" s="173">
        <v>35</v>
      </c>
      <c r="AI33" s="173">
        <v>1</v>
      </c>
      <c r="AJ33" s="173">
        <v>0.49</v>
      </c>
      <c r="AK33" s="173">
        <v>6.9000000000000006E-2</v>
      </c>
      <c r="AL33" s="173">
        <v>0.47199999999999998</v>
      </c>
      <c r="AM33" s="173">
        <v>7.5</v>
      </c>
      <c r="AN33" s="179">
        <v>0</v>
      </c>
      <c r="AO33" s="173">
        <v>0.16300000000000001</v>
      </c>
      <c r="AP33" s="173">
        <v>1.2999999999999999E-2</v>
      </c>
      <c r="AQ33" s="173">
        <v>1.476</v>
      </c>
      <c r="AR33" s="173">
        <v>0.39</v>
      </c>
      <c r="AS33" s="173">
        <v>9.2999999999999999E-2</v>
      </c>
      <c r="AT33" s="173">
        <v>58</v>
      </c>
      <c r="AU33" s="179">
        <v>55</v>
      </c>
      <c r="AV33" s="173">
        <v>3</v>
      </c>
      <c r="AW33" s="179">
        <v>97</v>
      </c>
      <c r="AX33" s="173">
        <v>2.1</v>
      </c>
      <c r="AY33" s="179">
        <v>0</v>
      </c>
      <c r="AZ33" s="173">
        <v>0</v>
      </c>
      <c r="BA33" s="173">
        <v>0</v>
      </c>
      <c r="BB33" s="179">
        <v>0</v>
      </c>
      <c r="BC33" s="173">
        <v>0</v>
      </c>
      <c r="BD33" s="173">
        <v>0</v>
      </c>
      <c r="BE33" s="173">
        <v>0</v>
      </c>
      <c r="BF33" s="173">
        <v>0</v>
      </c>
      <c r="BG33" s="173">
        <v>0</v>
      </c>
      <c r="BH33" s="173">
        <v>0.04</v>
      </c>
      <c r="BI33" s="179">
        <v>0</v>
      </c>
      <c r="BJ33" s="179">
        <v>0</v>
      </c>
      <c r="BK33" s="173">
        <v>0</v>
      </c>
      <c r="BL33" s="179">
        <v>7.6999999999999999E-2</v>
      </c>
      <c r="BM33" s="179">
        <v>8.7999999999999995E-2</v>
      </c>
      <c r="BN33" s="179">
        <v>7.5999999999999998E-2</v>
      </c>
      <c r="BO33" s="179">
        <v>0</v>
      </c>
      <c r="BP33" s="173">
        <v>158</v>
      </c>
      <c r="BQ33" s="172" t="s">
        <v>386</v>
      </c>
      <c r="BR33" s="176"/>
      <c r="BS33" s="172" t="s">
        <v>393</v>
      </c>
      <c r="BT33" s="173">
        <v>0</v>
      </c>
      <c r="BU33" s="168">
        <f>AVERAGE(BP33,BR33)</f>
        <v>158</v>
      </c>
      <c r="BV33" s="168">
        <f>_xlfn.STDEV.P(BP33,BR33)</f>
        <v>0</v>
      </c>
      <c r="BW33" s="168">
        <f>(1-BT33/100)*K33</f>
        <v>4560</v>
      </c>
      <c r="BX33" s="174">
        <f>(V33/100)*$BW33</f>
        <v>3120.864</v>
      </c>
      <c r="BY33" s="174">
        <f>(W33/100)*$BW33</f>
        <v>5928</v>
      </c>
      <c r="BZ33" s="174">
        <f>(X33/100)*$BW33</f>
        <v>122.664</v>
      </c>
      <c r="CA33" s="174">
        <f>(Y33/100)*$BW33</f>
        <v>12.768000000000002</v>
      </c>
      <c r="CB33" s="174">
        <f>(Z33/100)*$BW33</f>
        <v>18.695999999999998</v>
      </c>
      <c r="CC33" s="174">
        <f>(AA33/100)*$BW33</f>
        <v>1284.5520000000001</v>
      </c>
      <c r="CD33" s="174">
        <f>(AB33/100)*$BW33</f>
        <v>18.240000000000002</v>
      </c>
      <c r="CE33" s="174">
        <f>(AC33/100)*$BW33</f>
        <v>2.2800000000000002</v>
      </c>
      <c r="CF33" s="174">
        <f>(AD33/100)*$BW33</f>
        <v>456</v>
      </c>
      <c r="CG33" s="174">
        <f>(AE33/100)*$BW33</f>
        <v>54.72</v>
      </c>
      <c r="CH33" s="174">
        <f>(AF33/100)*$BW33</f>
        <v>547.19999999999993</v>
      </c>
      <c r="CI33" s="174">
        <f>(AG33/100)*$BW33</f>
        <v>1960.8</v>
      </c>
      <c r="CJ33" s="174">
        <f>(AH33/100)*$BW33</f>
        <v>1596</v>
      </c>
      <c r="CK33" s="174">
        <f>(AI33/100)*$BW33</f>
        <v>45.6</v>
      </c>
      <c r="CL33" s="174">
        <f>(AJ33/100)*$BW33</f>
        <v>22.343999999999998</v>
      </c>
      <c r="CM33" s="174">
        <f>(AK33/100)*$BW33</f>
        <v>3.1464000000000003</v>
      </c>
      <c r="CN33" s="174">
        <f>(AL33/100)*$BW33</f>
        <v>21.523199999999996</v>
      </c>
      <c r="CO33" s="174">
        <f>(AM33/100)*$BW33</f>
        <v>342</v>
      </c>
      <c r="CP33" s="174">
        <f>(AN33/100)*$BW33</f>
        <v>0</v>
      </c>
      <c r="CQ33" s="174">
        <f>(AO33/100)*$BW33</f>
        <v>7.4328000000000003</v>
      </c>
      <c r="CR33" s="174">
        <f>(AP33/100)*$BW33</f>
        <v>0.59279999999999999</v>
      </c>
      <c r="CS33" s="174">
        <f>(AQ33/100)*$BW33</f>
        <v>67.305599999999998</v>
      </c>
      <c r="CT33" s="174">
        <f>(AR33/100)*$BW33</f>
        <v>17.784000000000002</v>
      </c>
      <c r="CU33" s="174">
        <f>(AS33/100)*$BW33</f>
        <v>4.2408000000000001</v>
      </c>
      <c r="CV33" s="174">
        <f>(AT33/100)*$BW33</f>
        <v>2644.7999999999997</v>
      </c>
      <c r="CW33" s="174">
        <f>(AU33/100)*$BW33</f>
        <v>2508</v>
      </c>
      <c r="CX33" s="174">
        <f>(AV33/100)*$BW33</f>
        <v>136.79999999999998</v>
      </c>
      <c r="CY33" s="174">
        <f>(AW33/100)*$BW33</f>
        <v>4423.2</v>
      </c>
      <c r="CZ33" s="174">
        <f>(AX33/100)*$BW33</f>
        <v>95.76</v>
      </c>
      <c r="DA33" s="174">
        <f>(AY33/100)*$BW33</f>
        <v>0</v>
      </c>
      <c r="DB33" s="174">
        <f>(AZ33/100)*$BW33</f>
        <v>0</v>
      </c>
      <c r="DC33" s="174">
        <f>(BA33/100)*$BW33</f>
        <v>0</v>
      </c>
      <c r="DD33" s="174">
        <f>(BB33/100)*$BW33</f>
        <v>0</v>
      </c>
      <c r="DE33" s="174">
        <f>(BC33/100)*$BW33</f>
        <v>0</v>
      </c>
      <c r="DF33" s="174">
        <f>(BD33/100)*$BW33</f>
        <v>0</v>
      </c>
      <c r="DG33" s="174">
        <f>(BE33/100)*$BW33</f>
        <v>0</v>
      </c>
      <c r="DH33" s="174">
        <f>(BF33/100)*$BW33</f>
        <v>0</v>
      </c>
      <c r="DI33" s="174">
        <f>(BG33/100)*$BW33</f>
        <v>0</v>
      </c>
      <c r="DJ33" s="174">
        <f>(BH33/100)*$BW33</f>
        <v>1.8240000000000001</v>
      </c>
      <c r="DK33" s="174">
        <f>(BI33/100)*$BW33</f>
        <v>0</v>
      </c>
      <c r="DL33" s="174">
        <f>(BJ33/100)*$BW33</f>
        <v>0</v>
      </c>
      <c r="DM33" s="174">
        <f>(BK33/100)*$BW33</f>
        <v>0</v>
      </c>
      <c r="DN33" s="174">
        <f>(BL33/100)*$BW33</f>
        <v>3.5111999999999997</v>
      </c>
      <c r="DO33" s="174">
        <f>(BM33/100)*$BW33</f>
        <v>4.0127999999999995</v>
      </c>
      <c r="DP33" s="174">
        <f>(BN33/100)*$BW33</f>
        <v>3.4655999999999998</v>
      </c>
      <c r="DQ33" s="174">
        <f>(BO33/100)*$BW33</f>
        <v>0</v>
      </c>
      <c r="DR33" s="174"/>
      <c r="DS33" s="174">
        <f>BX33/$M33</f>
        <v>422.88130081300812</v>
      </c>
      <c r="DT33" s="174">
        <f>BY33/$M33</f>
        <v>803.2520325203252</v>
      </c>
      <c r="DU33" s="174">
        <f>BZ33/$M33</f>
        <v>16.621138211382114</v>
      </c>
      <c r="DV33" s="174">
        <f>CA33/$M33</f>
        <v>1.7300813008130085</v>
      </c>
      <c r="DW33" s="174">
        <f>CB33/$M33</f>
        <v>2.5333333333333332</v>
      </c>
      <c r="DX33" s="174">
        <f>CC33/$M33</f>
        <v>174.05853658536589</v>
      </c>
      <c r="DY33" s="174">
        <f>CD33/$M33</f>
        <v>2.4715447154471546</v>
      </c>
      <c r="DZ33" s="174">
        <f>CE33/$M33</f>
        <v>0.30894308943089432</v>
      </c>
      <c r="EA33" s="174">
        <f>CF33/$M33</f>
        <v>61.788617886178862</v>
      </c>
      <c r="EB33" s="174">
        <f>CG33/$M33</f>
        <v>7.4146341463414638</v>
      </c>
      <c r="EC33" s="174">
        <f>CH33/$M33</f>
        <v>74.146341463414629</v>
      </c>
      <c r="ED33" s="174">
        <f>CI33/$M33</f>
        <v>265.6910569105691</v>
      </c>
      <c r="EE33" s="174">
        <f>CJ33/$M33</f>
        <v>216.26016260162601</v>
      </c>
      <c r="EF33" s="174">
        <f>CK33/$M33</f>
        <v>6.178861788617886</v>
      </c>
      <c r="EG33" s="174">
        <f>CL33/$M33</f>
        <v>3.027642276422764</v>
      </c>
      <c r="EH33" s="174">
        <f>CM33/$M33</f>
        <v>0.42634146341463419</v>
      </c>
      <c r="EI33" s="174">
        <f>CN33/$M33</f>
        <v>2.9164227642276419</v>
      </c>
      <c r="EJ33" s="174">
        <f>CO33/$M33</f>
        <v>46.341463414634148</v>
      </c>
      <c r="EK33" s="174">
        <f>CP33/$M33</f>
        <v>0</v>
      </c>
      <c r="EL33" s="174">
        <f>CQ33/$M33</f>
        <v>1.0071544715447156</v>
      </c>
      <c r="EM33" s="174">
        <f>CR33/$M33</f>
        <v>8.0325203252032518E-2</v>
      </c>
      <c r="EN33" s="174">
        <f>CS33/$M33</f>
        <v>9.1199999999999992</v>
      </c>
      <c r="EO33" s="174">
        <f>CT33/$M33</f>
        <v>2.409756097560976</v>
      </c>
      <c r="EP33" s="174">
        <f>CU33/$M33</f>
        <v>0.57463414634146348</v>
      </c>
      <c r="EQ33" s="174">
        <f>CV33/$M33</f>
        <v>358.37398373983734</v>
      </c>
      <c r="ER33" s="174">
        <f>CW33/$M33</f>
        <v>339.83739837398372</v>
      </c>
      <c r="ES33" s="174">
        <f>CX33/$M33</f>
        <v>18.536585365853657</v>
      </c>
      <c r="ET33" s="174">
        <f>CY33/$M33</f>
        <v>599.34959349593498</v>
      </c>
      <c r="EU33" s="174">
        <f>CZ33/$M33</f>
        <v>12.975609756097562</v>
      </c>
      <c r="EV33" s="174">
        <f>DA33/$M33</f>
        <v>0</v>
      </c>
      <c r="EW33" s="174">
        <f>DB33/$M33</f>
        <v>0</v>
      </c>
      <c r="EX33" s="174">
        <f>DC33/$M33</f>
        <v>0</v>
      </c>
      <c r="EY33" s="174">
        <f>DD33/$M33</f>
        <v>0</v>
      </c>
      <c r="EZ33" s="174">
        <f>DE33/$M33</f>
        <v>0</v>
      </c>
      <c r="FA33" s="174">
        <f>DF33/$M33</f>
        <v>0</v>
      </c>
      <c r="FB33" s="174">
        <f>DG33/$M33</f>
        <v>0</v>
      </c>
      <c r="FC33" s="174">
        <f>DH33/$M33</f>
        <v>0</v>
      </c>
      <c r="FD33" s="174">
        <f>DI33/$M33</f>
        <v>0</v>
      </c>
      <c r="FE33" s="174">
        <f>DJ33/$M33</f>
        <v>0.24715447154471545</v>
      </c>
      <c r="FF33" s="174">
        <f>DK33/$M33</f>
        <v>0</v>
      </c>
      <c r="FG33" s="174">
        <f>DL33/$M33</f>
        <v>0</v>
      </c>
      <c r="FH33" s="174">
        <f>DM33/$M33</f>
        <v>0</v>
      </c>
      <c r="FI33" s="174">
        <f>DN33/$M33</f>
        <v>0.47577235772357718</v>
      </c>
      <c r="FJ33" s="174">
        <f>DO33/$M33</f>
        <v>0.54373983739837395</v>
      </c>
      <c r="FK33" s="174">
        <f>DP33/$M33</f>
        <v>0.4695934959349593</v>
      </c>
      <c r="FL33" s="174">
        <f>DQ33/$M33</f>
        <v>0</v>
      </c>
      <c r="FN33" s="181">
        <f>DT33/MAX(DT$2:DT$108)</f>
        <v>0.12291908633372048</v>
      </c>
      <c r="FO33" s="181">
        <f>DU33/MAX(DU$2:DU$108)</f>
        <v>8.9625029841779544E-2</v>
      </c>
      <c r="FP33" s="181">
        <f>DY33/MAX(DY$2:DY$108)</f>
        <v>4.8118036735922923E-2</v>
      </c>
      <c r="FQ33" s="181">
        <f>EA33/MAX(EA$2:EA$108)</f>
        <v>3.1790809778853089E-2</v>
      </c>
      <c r="FR33" s="181">
        <f>EB33/MAX(EB$2:EB$108)</f>
        <v>8.9010372862349321E-2</v>
      </c>
      <c r="FS33" s="181">
        <f>EC33/MAX(EC$2:EC$108)</f>
        <v>0.18773096821877308</v>
      </c>
      <c r="FT33" s="181">
        <f>ED33/MAX(ED$2:ED$108)</f>
        <v>0.13703201846833282</v>
      </c>
      <c r="FU33" s="181">
        <f>EE33/MAX(EE$2:EE$108)</f>
        <v>3.9004128359040602E-2</v>
      </c>
      <c r="FV33" s="181">
        <f>EF33/MAX(EF$2:EF$108)</f>
        <v>5.2599682114964613E-3</v>
      </c>
      <c r="FW33" s="181">
        <f>EG33/MAX(EG$2:EG$108)</f>
        <v>0.23764502968287449</v>
      </c>
      <c r="FX33" s="181">
        <f>EH33/MAX(EH$2:EH$108)</f>
        <v>9.0874057349818474E-2</v>
      </c>
      <c r="FY33" s="181">
        <f>EI33/MAX(EI$2:EI$108)</f>
        <v>0.23819628225607764</v>
      </c>
      <c r="FZ33" s="181">
        <f>EJ33/MAX(EJ$2:EJ$108)</f>
        <v>7.6144566755402071E-2</v>
      </c>
      <c r="GA33" s="181">
        <f>EK33/MAX(EK$2:EK$108)</f>
        <v>0</v>
      </c>
      <c r="GB33" s="181">
        <f>EL33/MAX(EL$2:EL$108)</f>
        <v>7.1465313379248441E-2</v>
      </c>
      <c r="GC33" s="181">
        <f>EM33/MAX(EM$2:EM$108)</f>
        <v>9.0571958351162475E-3</v>
      </c>
      <c r="GD33" s="181">
        <f>EN33/MAX(EN$2:EN$108)</f>
        <v>8.6043360433604332E-2</v>
      </c>
      <c r="GE33" s="181">
        <f>EO33/MAX(EO$2:EO$108)</f>
        <v>0.30645580428407032</v>
      </c>
      <c r="GF33" s="181">
        <f>EP33/MAX(EP$2:EP$108)</f>
        <v>0.17828667032651038</v>
      </c>
      <c r="GG33" s="181">
        <f>EQ33/MAX(EQ$2:EQ$108)</f>
        <v>0.10908229300872239</v>
      </c>
      <c r="GH33" s="181">
        <f>ER33/MAX(ER$2:ER$108)</f>
        <v>0.12291908633372046</v>
      </c>
      <c r="GI33" s="181">
        <f>ES33/MAX(ES$2:ES$108)</f>
        <v>1.5312322699421375E-2</v>
      </c>
      <c r="GJ33" s="181">
        <f>ET33/MAX(ET$2:ET$108)</f>
        <v>0.11472448057813912</v>
      </c>
      <c r="GK33" s="181">
        <f>EU33/MAX(EU$2:EU$108)</f>
        <v>9.820707478597963E-3</v>
      </c>
      <c r="GL33" s="181">
        <f>EV33/MAX(EV$2:EV$108)</f>
        <v>0</v>
      </c>
      <c r="GM33" s="181">
        <f>EW33/MAX(EW$2:EW$108)</f>
        <v>0</v>
      </c>
      <c r="GN33" s="181">
        <f>EX33/MAX(EX$2:EX$108)</f>
        <v>0</v>
      </c>
      <c r="GO33" s="181">
        <f>EY33/MAX(EY$2:EY$108)</f>
        <v>0</v>
      </c>
      <c r="GP33" s="181">
        <f>EZ33/MAX(EZ$2:EZ$108)</f>
        <v>0</v>
      </c>
      <c r="GQ33" s="181">
        <f>FA33/MAX(FA$2:FA$108)</f>
        <v>0</v>
      </c>
      <c r="GR33" s="181">
        <f>FB33/MAX(FB$2:FB$108)</f>
        <v>0</v>
      </c>
      <c r="GS33" s="181">
        <f>FC33/MAX(FC$2:FC$108)</f>
        <v>0</v>
      </c>
      <c r="GT33" s="181">
        <f>FD33/MAX(FD$2:FD$108)</f>
        <v>0</v>
      </c>
      <c r="GU33" s="181">
        <f>FE33/MAX(FE$2:FE$108)</f>
        <v>3.7949966763818591E-3</v>
      </c>
      <c r="GV33" s="181">
        <f>FF33/MAX(FF$2:FF$108)</f>
        <v>0</v>
      </c>
      <c r="GW33" s="181">
        <f>FG33/MAX(FG$2:FG$108)</f>
        <v>0</v>
      </c>
      <c r="GX33" s="181">
        <f>FH33/MAX(FH$2:FH$108)</f>
        <v>0</v>
      </c>
      <c r="GY33" s="170">
        <f>MAX(FN33:GX33)</f>
        <v>0.30645580428407032</v>
      </c>
      <c r="GZ33" s="170">
        <f>SUM(FN33:GX33)</f>
        <v>2.4203125858879742</v>
      </c>
      <c r="HA33" s="183">
        <f>GZ33/MAX(GZ$2:GZ$108)</f>
        <v>0.13565060203551871</v>
      </c>
      <c r="HB33" s="168">
        <v>38</v>
      </c>
    </row>
    <row r="34" spans="1:210" s="168" customFormat="1" x14ac:dyDescent="0.3">
      <c r="A34" s="168" t="s">
        <v>520</v>
      </c>
      <c r="B34" s="168">
        <v>1.96</v>
      </c>
      <c r="C34" s="168" t="s">
        <v>601</v>
      </c>
      <c r="D34" s="168">
        <v>2</v>
      </c>
      <c r="G34" s="168" t="s">
        <v>602</v>
      </c>
      <c r="H34" s="168">
        <f>D34*456</f>
        <v>912</v>
      </c>
      <c r="K34" s="169">
        <f>AVERAGE(H34:J34)</f>
        <v>912</v>
      </c>
      <c r="M34" s="171">
        <f>B34</f>
        <v>1.96</v>
      </c>
      <c r="Q34" s="171">
        <f>1/B34</f>
        <v>0.51020408163265307</v>
      </c>
      <c r="T34" s="172" t="s">
        <v>586</v>
      </c>
      <c r="U34" s="172" t="s">
        <v>587</v>
      </c>
      <c r="V34" s="173">
        <v>82.03</v>
      </c>
      <c r="W34" s="173">
        <v>71</v>
      </c>
      <c r="X34" s="173">
        <v>9.07</v>
      </c>
      <c r="Y34" s="173">
        <v>0.22</v>
      </c>
      <c r="Z34" s="173">
        <v>0.59</v>
      </c>
      <c r="AA34" s="173">
        <v>8.09</v>
      </c>
      <c r="AB34" s="173">
        <v>0.3</v>
      </c>
      <c r="AC34" s="173">
        <v>7.61</v>
      </c>
      <c r="AD34" s="173">
        <v>106</v>
      </c>
      <c r="AE34" s="173">
        <v>0.05</v>
      </c>
      <c r="AF34" s="173">
        <v>11</v>
      </c>
      <c r="AG34" s="173">
        <v>126</v>
      </c>
      <c r="AH34" s="173">
        <v>130</v>
      </c>
      <c r="AI34" s="173">
        <v>36</v>
      </c>
      <c r="AJ34" s="173">
        <v>0.49</v>
      </c>
      <c r="AK34" s="173">
        <v>1.9E-2</v>
      </c>
      <c r="AL34" s="173">
        <v>8.0000000000000002E-3</v>
      </c>
      <c r="AM34" s="173">
        <v>10.6</v>
      </c>
      <c r="AN34" s="180"/>
      <c r="AO34" s="173">
        <v>2.8000000000000001E-2</v>
      </c>
      <c r="AP34" s="173">
        <v>0.23300000000000001</v>
      </c>
      <c r="AQ34" s="173">
        <v>0.217</v>
      </c>
      <c r="AR34" s="173">
        <v>0.39</v>
      </c>
      <c r="AS34" s="173">
        <v>5.2999999999999999E-2</v>
      </c>
      <c r="AT34" s="176"/>
      <c r="AU34" s="180"/>
      <c r="AV34" s="176"/>
      <c r="AW34" s="180"/>
      <c r="AX34" s="176"/>
      <c r="AY34" s="179">
        <v>0.7</v>
      </c>
      <c r="AZ34" s="176"/>
      <c r="BA34" s="176"/>
      <c r="BB34" s="180"/>
      <c r="BC34" s="176"/>
      <c r="BD34" s="176"/>
      <c r="BE34" s="176"/>
      <c r="BF34" s="176"/>
      <c r="BG34" s="176"/>
      <c r="BH34" s="176"/>
      <c r="BI34" s="180"/>
      <c r="BJ34" s="180"/>
      <c r="BK34" s="176"/>
      <c r="BL34" s="179">
        <v>0.17799999999999999</v>
      </c>
      <c r="BM34" s="179">
        <v>0.06</v>
      </c>
      <c r="BN34" s="179">
        <v>1.0999999999999999E-2</v>
      </c>
      <c r="BO34" s="180"/>
      <c r="BP34" s="173">
        <v>150</v>
      </c>
      <c r="BQ34" s="172" t="s">
        <v>588</v>
      </c>
      <c r="BR34" s="176"/>
      <c r="BS34" s="172" t="s">
        <v>393</v>
      </c>
      <c r="BT34" s="173">
        <v>0</v>
      </c>
      <c r="BU34" s="168">
        <f>AVERAGE(BP34,BR34)</f>
        <v>150</v>
      </c>
      <c r="BV34" s="168">
        <f>_xlfn.STDEV.P(BP34,BR34)</f>
        <v>0</v>
      </c>
      <c r="BW34" s="168">
        <f>(1-BT34/100)*K34</f>
        <v>912</v>
      </c>
      <c r="BX34" s="174">
        <f>(V34/100)*$BW34</f>
        <v>748.11360000000002</v>
      </c>
      <c r="BY34" s="174">
        <f>(W34/100)*$BW34</f>
        <v>647.52</v>
      </c>
      <c r="BZ34" s="174">
        <f>(X34/100)*$BW34</f>
        <v>82.718400000000003</v>
      </c>
      <c r="CA34" s="174">
        <f>(Y34/100)*$BW34</f>
        <v>2.0064000000000002</v>
      </c>
      <c r="CB34" s="174">
        <f>(Z34/100)*$BW34</f>
        <v>5.3807999999999998</v>
      </c>
      <c r="CC34" s="174">
        <f>(AA34/100)*$BW34</f>
        <v>73.780799999999999</v>
      </c>
      <c r="CD34" s="174">
        <f>(AB34/100)*$BW34</f>
        <v>2.7360000000000002</v>
      </c>
      <c r="CE34" s="174">
        <f>(AC34/100)*$BW34</f>
        <v>69.403199999999998</v>
      </c>
      <c r="CF34" s="174">
        <f>(AD34/100)*$BW34</f>
        <v>966.72</v>
      </c>
      <c r="CG34" s="174">
        <f>(AE34/100)*$BW34</f>
        <v>0.45600000000000002</v>
      </c>
      <c r="CH34" s="174">
        <f>(AF34/100)*$BW34</f>
        <v>100.32000000000001</v>
      </c>
      <c r="CI34" s="174">
        <f>(AG34/100)*$BW34</f>
        <v>1149.1200000000001</v>
      </c>
      <c r="CJ34" s="174">
        <f>(AH34/100)*$BW34</f>
        <v>1185.6000000000001</v>
      </c>
      <c r="CK34" s="174">
        <f>(AI34/100)*$BW34</f>
        <v>328.32</v>
      </c>
      <c r="CL34" s="174">
        <f>(AJ34/100)*$BW34</f>
        <v>4.4687999999999999</v>
      </c>
      <c r="CM34" s="174">
        <f>(AK34/100)*$BW34</f>
        <v>0.17327999999999999</v>
      </c>
      <c r="CN34" s="174">
        <f>(AL34/100)*$BW34</f>
        <v>7.2960000000000011E-2</v>
      </c>
      <c r="CO34" s="174">
        <f>(AM34/100)*$BW34</f>
        <v>96.671999999999997</v>
      </c>
      <c r="CP34" s="174">
        <f>(AN34/100)*$BW34</f>
        <v>0</v>
      </c>
      <c r="CQ34" s="174">
        <f>(AO34/100)*$BW34</f>
        <v>0.25536000000000003</v>
      </c>
      <c r="CR34" s="174">
        <f>(AP34/100)*$BW34</f>
        <v>2.1249600000000002</v>
      </c>
      <c r="CS34" s="174">
        <f>(AQ34/100)*$BW34</f>
        <v>1.9790400000000001</v>
      </c>
      <c r="CT34" s="174">
        <f>(AR34/100)*$BW34</f>
        <v>3.5568000000000004</v>
      </c>
      <c r="CU34" s="174">
        <f>(AS34/100)*$BW34</f>
        <v>0.48335999999999996</v>
      </c>
      <c r="CV34" s="174">
        <f>(AT34/100)*$BW34</f>
        <v>0</v>
      </c>
      <c r="CW34" s="174">
        <f>(AU34/100)*$BW34</f>
        <v>0</v>
      </c>
      <c r="CX34" s="174">
        <f>(AV34/100)*$BW34</f>
        <v>0</v>
      </c>
      <c r="CY34" s="174">
        <f>(AW34/100)*$BW34</f>
        <v>0</v>
      </c>
      <c r="CZ34" s="174">
        <f>(AX34/100)*$BW34</f>
        <v>0</v>
      </c>
      <c r="DA34" s="174">
        <f>(AY34/100)*$BW34</f>
        <v>6.3839999999999995</v>
      </c>
      <c r="DB34" s="174">
        <f>(AZ34/100)*$BW34</f>
        <v>0</v>
      </c>
      <c r="DC34" s="174">
        <f>(BA34/100)*$BW34</f>
        <v>0</v>
      </c>
      <c r="DD34" s="174">
        <f>(BB34/100)*$BW34</f>
        <v>0</v>
      </c>
      <c r="DE34" s="174">
        <f>(BC34/100)*$BW34</f>
        <v>0</v>
      </c>
      <c r="DF34" s="174">
        <f>(BD34/100)*$BW34</f>
        <v>0</v>
      </c>
      <c r="DG34" s="174">
        <f>(BE34/100)*$BW34</f>
        <v>0</v>
      </c>
      <c r="DH34" s="174">
        <f>(BF34/100)*$BW34</f>
        <v>0</v>
      </c>
      <c r="DI34" s="174">
        <f>(BG34/100)*$BW34</f>
        <v>0</v>
      </c>
      <c r="DJ34" s="174">
        <f>(BH34/100)*$BW34</f>
        <v>0</v>
      </c>
      <c r="DK34" s="174">
        <f>(BI34/100)*$BW34</f>
        <v>0</v>
      </c>
      <c r="DL34" s="174">
        <f>(BJ34/100)*$BW34</f>
        <v>0</v>
      </c>
      <c r="DM34" s="174">
        <f>(BK34/100)*$BW34</f>
        <v>0</v>
      </c>
      <c r="DN34" s="174">
        <f>(BL34/100)*$BW34</f>
        <v>1.6233599999999999</v>
      </c>
      <c r="DO34" s="174">
        <f>(BM34/100)*$BW34</f>
        <v>0.54719999999999991</v>
      </c>
      <c r="DP34" s="174">
        <f>(BN34/100)*$BW34</f>
        <v>0.10031999999999999</v>
      </c>
      <c r="DQ34" s="174">
        <f>(BO34/100)*$BW34</f>
        <v>0</v>
      </c>
      <c r="DR34" s="174"/>
      <c r="DS34" s="174">
        <f>BX34/$M34</f>
        <v>381.69061224489798</v>
      </c>
      <c r="DT34" s="174">
        <f>BY34/$M34</f>
        <v>330.36734693877548</v>
      </c>
      <c r="DU34" s="174">
        <f>BZ34/$M34</f>
        <v>42.203265306122454</v>
      </c>
      <c r="DV34" s="174">
        <f>CA34/$M34</f>
        <v>1.0236734693877552</v>
      </c>
      <c r="DW34" s="174">
        <f>CB34/$M34</f>
        <v>2.7453061224489796</v>
      </c>
      <c r="DX34" s="174">
        <f>CC34/$M34</f>
        <v>37.643265306122451</v>
      </c>
      <c r="DY34" s="174">
        <f>CD34/$M34</f>
        <v>1.3959183673469389</v>
      </c>
      <c r="DZ34" s="174">
        <f>CE34/$M34</f>
        <v>35.409795918367344</v>
      </c>
      <c r="EA34" s="174">
        <f>CF34/$M34</f>
        <v>493.22448979591837</v>
      </c>
      <c r="EB34" s="174">
        <f>CG34/$M34</f>
        <v>0.23265306122448981</v>
      </c>
      <c r="EC34" s="174">
        <f>CH34/$M34</f>
        <v>51.183673469387763</v>
      </c>
      <c r="ED34" s="174">
        <f>CI34/$M34</f>
        <v>586.28571428571433</v>
      </c>
      <c r="EE34" s="174">
        <f>CJ34/$M34</f>
        <v>604.89795918367361</v>
      </c>
      <c r="EF34" s="174">
        <f>CK34/$M34</f>
        <v>167.51020408163265</v>
      </c>
      <c r="EG34" s="174">
        <f>CL34/$M34</f>
        <v>2.2799999999999998</v>
      </c>
      <c r="EH34" s="174">
        <f>CM34/$M34</f>
        <v>8.8408163265306122E-2</v>
      </c>
      <c r="EI34" s="174">
        <f>CN34/$M34</f>
        <v>3.7224489795918372E-2</v>
      </c>
      <c r="EJ34" s="174">
        <f>CO34/$M34</f>
        <v>49.322448979591833</v>
      </c>
      <c r="EK34" s="174">
        <f>CP34/$M34</f>
        <v>0</v>
      </c>
      <c r="EL34" s="174">
        <f>CQ34/$M34</f>
        <v>0.13028571428571431</v>
      </c>
      <c r="EM34" s="174">
        <f>CR34/$M34</f>
        <v>1.0841632653061226</v>
      </c>
      <c r="EN34" s="174">
        <f>CS34/$M34</f>
        <v>1.0097142857142858</v>
      </c>
      <c r="EO34" s="174">
        <f>CT34/$M34</f>
        <v>1.8146938775510206</v>
      </c>
      <c r="EP34" s="174">
        <f>CU34/$M34</f>
        <v>0.24661224489795916</v>
      </c>
      <c r="EQ34" s="174">
        <f>CV34/$M34</f>
        <v>0</v>
      </c>
      <c r="ER34" s="174">
        <f>CW34/$M34</f>
        <v>0</v>
      </c>
      <c r="ES34" s="174">
        <f>CX34/$M34</f>
        <v>0</v>
      </c>
      <c r="ET34" s="174">
        <f>CY34/$M34</f>
        <v>0</v>
      </c>
      <c r="EU34" s="174">
        <f>CZ34/$M34</f>
        <v>0</v>
      </c>
      <c r="EV34" s="174">
        <f>DA34/$M34</f>
        <v>3.2571428571428571</v>
      </c>
      <c r="EW34" s="174">
        <f>DB34/$M34</f>
        <v>0</v>
      </c>
      <c r="EX34" s="174">
        <f>DC34/$M34</f>
        <v>0</v>
      </c>
      <c r="EY34" s="174">
        <f>DD34/$M34</f>
        <v>0</v>
      </c>
      <c r="EZ34" s="174">
        <f>DE34/$M34</f>
        <v>0</v>
      </c>
      <c r="FA34" s="174">
        <f>DF34/$M34</f>
        <v>0</v>
      </c>
      <c r="FB34" s="174">
        <f>DG34/$M34</f>
        <v>0</v>
      </c>
      <c r="FC34" s="174">
        <f>DH34/$M34</f>
        <v>0</v>
      </c>
      <c r="FD34" s="174">
        <f>DI34/$M34</f>
        <v>0</v>
      </c>
      <c r="FE34" s="174">
        <f>DJ34/$M34</f>
        <v>0</v>
      </c>
      <c r="FF34" s="174">
        <f>DK34/$M34</f>
        <v>0</v>
      </c>
      <c r="FG34" s="174">
        <f>DL34/$M34</f>
        <v>0</v>
      </c>
      <c r="FH34" s="174">
        <f>DM34/$M34</f>
        <v>0</v>
      </c>
      <c r="FI34" s="174">
        <f>DN34/$M34</f>
        <v>0.82824489795918366</v>
      </c>
      <c r="FJ34" s="174">
        <f>DO34/$M34</f>
        <v>0.27918367346938772</v>
      </c>
      <c r="FK34" s="174">
        <f>DP34/$M34</f>
        <v>5.118367346938775E-2</v>
      </c>
      <c r="FL34" s="174">
        <f>DQ34/$M34</f>
        <v>0</v>
      </c>
      <c r="FN34" s="181">
        <f>DT34/MAX(DT$2:DT$108)</f>
        <v>5.0555057187710244E-2</v>
      </c>
      <c r="FO34" s="181">
        <f>DU34/MAX(DU$2:DU$108)</f>
        <v>0.22756978880613238</v>
      </c>
      <c r="FP34" s="181">
        <f>DY34/MAX(DY$2:DY$108)</f>
        <v>2.7176870748299324E-2</v>
      </c>
      <c r="FQ34" s="181">
        <f>EA34/MAX(EA$2:EA$108)</f>
        <v>0.25376851707960402</v>
      </c>
      <c r="FR34" s="181">
        <f>EB34/MAX(EB$2:EB$108)</f>
        <v>2.79292751583392E-3</v>
      </c>
      <c r="FS34" s="181">
        <f>EC34/MAX(EC$2:EC$108)</f>
        <v>0.1295918367346939</v>
      </c>
      <c r="FT34" s="181">
        <f>ED34/MAX(ED$2:ED$108)</f>
        <v>0.30238095238095242</v>
      </c>
      <c r="FU34" s="181">
        <f>EE34/MAX(EE$2:EE$108)</f>
        <v>0.10909784474537482</v>
      </c>
      <c r="FV34" s="181">
        <f>EF34/MAX(EF$2:EF$108)</f>
        <v>0.14259881167656938</v>
      </c>
      <c r="FW34" s="181">
        <f>EG34/MAX(EG$2:EG$108)</f>
        <v>0.17896125704689936</v>
      </c>
      <c r="FX34" s="181">
        <f>EH34/MAX(EH$2:EH$108)</f>
        <v>1.8844070277420209E-2</v>
      </c>
      <c r="FY34" s="181">
        <f>EI34/MAX(EI$2:EI$108)</f>
        <v>3.0402776946555749E-3</v>
      </c>
      <c r="FZ34" s="181">
        <f>EJ34/MAX(EJ$2:EJ$108)</f>
        <v>8.1042682559749557E-2</v>
      </c>
      <c r="GA34" s="181">
        <f>EK34/MAX(EK$2:EK$108)</f>
        <v>0</v>
      </c>
      <c r="GB34" s="181">
        <f>EL34/MAX(EL$2:EL$108)</f>
        <v>9.24476797088262E-3</v>
      </c>
      <c r="GC34" s="181">
        <f>EM34/MAX(EM$2:EM$108)</f>
        <v>0.12224655044203919</v>
      </c>
      <c r="GD34" s="181">
        <f>EN34/MAX(EN$2:EN$108)</f>
        <v>9.5262291908633397E-3</v>
      </c>
      <c r="GE34" s="181">
        <f>EO34/MAX(EO$2:EO$108)</f>
        <v>0.23077998322616722</v>
      </c>
      <c r="GF34" s="181">
        <f>EP34/MAX(EP$2:EP$108)</f>
        <v>7.6514206968961218E-2</v>
      </c>
      <c r="GG34" s="181">
        <f>EQ34/MAX(EQ$2:EQ$108)</f>
        <v>0</v>
      </c>
      <c r="GH34" s="181">
        <f>ER34/MAX(ER$2:ER$108)</f>
        <v>0</v>
      </c>
      <c r="GI34" s="181">
        <f>ES34/MAX(ES$2:ES$108)</f>
        <v>0</v>
      </c>
      <c r="GJ34" s="181">
        <f>ET34/MAX(ET$2:ET$108)</f>
        <v>0</v>
      </c>
      <c r="GK34" s="181">
        <f>EU34/MAX(EU$2:EU$108)</f>
        <v>0</v>
      </c>
      <c r="GL34" s="181">
        <f>EV34/MAX(EV$2:EV$108)</f>
        <v>0.38373005156694051</v>
      </c>
      <c r="GM34" s="181">
        <f>EW34/MAX(EW$2:EW$108)</f>
        <v>0</v>
      </c>
      <c r="GN34" s="181">
        <f>EX34/MAX(EX$2:EX$108)</f>
        <v>0</v>
      </c>
      <c r="GO34" s="181">
        <f>EY34/MAX(EY$2:EY$108)</f>
        <v>0</v>
      </c>
      <c r="GP34" s="181">
        <f>EZ34/MAX(EZ$2:EZ$108)</f>
        <v>0</v>
      </c>
      <c r="GQ34" s="181">
        <f>FA34/MAX(FA$2:FA$108)</f>
        <v>0</v>
      </c>
      <c r="GR34" s="181">
        <f>FB34/MAX(FB$2:FB$108)</f>
        <v>0</v>
      </c>
      <c r="GS34" s="181">
        <f>FC34/MAX(FC$2:FC$108)</f>
        <v>0</v>
      </c>
      <c r="GT34" s="181">
        <f>FD34/MAX(FD$2:FD$108)</f>
        <v>0</v>
      </c>
      <c r="GU34" s="181">
        <f>FE34/MAX(FE$2:FE$108)</f>
        <v>0</v>
      </c>
      <c r="GV34" s="181">
        <f>FF34/MAX(FF$2:FF$108)</f>
        <v>0</v>
      </c>
      <c r="GW34" s="181">
        <f>FG34/MAX(FG$2:FG$108)</f>
        <v>0</v>
      </c>
      <c r="GX34" s="181">
        <f>FH34/MAX(FH$2:FH$108)</f>
        <v>0</v>
      </c>
      <c r="GY34" s="170">
        <f>MAX(FN34:GX34)</f>
        <v>0.38373005156694051</v>
      </c>
      <c r="GZ34" s="170">
        <f>SUM(FN34:GX34)</f>
        <v>2.359462683819749</v>
      </c>
      <c r="HA34" s="183">
        <f>GZ34/MAX(GZ$2:GZ$108)</f>
        <v>0.13224016410387082</v>
      </c>
      <c r="HB34" s="168">
        <v>35</v>
      </c>
    </row>
    <row r="35" spans="1:210" s="168" customFormat="1" x14ac:dyDescent="0.3">
      <c r="A35" s="168" t="s">
        <v>499</v>
      </c>
      <c r="B35" s="168">
        <v>2.92</v>
      </c>
      <c r="C35" s="168" t="s">
        <v>601</v>
      </c>
      <c r="D35" s="168">
        <v>3</v>
      </c>
      <c r="G35" s="168" t="s">
        <v>602</v>
      </c>
      <c r="H35" s="168">
        <f>D35*456</f>
        <v>1368</v>
      </c>
      <c r="K35" s="169">
        <f>AVERAGE(H35:J35)</f>
        <v>1368</v>
      </c>
      <c r="M35" s="171">
        <f>B35</f>
        <v>2.92</v>
      </c>
      <c r="Q35" s="171">
        <f>1/B35</f>
        <v>0.34246575342465752</v>
      </c>
      <c r="T35" s="172" t="s">
        <v>526</v>
      </c>
      <c r="U35" s="172" t="s">
        <v>527</v>
      </c>
      <c r="V35" s="173">
        <v>62.13</v>
      </c>
      <c r="W35" s="173">
        <v>158</v>
      </c>
      <c r="X35" s="173">
        <v>5.8</v>
      </c>
      <c r="Y35" s="173">
        <v>0.93</v>
      </c>
      <c r="Z35" s="173">
        <v>0.27</v>
      </c>
      <c r="AA35" s="173">
        <v>30.86</v>
      </c>
      <c r="AB35" s="173">
        <v>1.8</v>
      </c>
      <c r="AC35" s="173">
        <v>0.56000000000000005</v>
      </c>
      <c r="AD35" s="173">
        <v>7</v>
      </c>
      <c r="AE35" s="173">
        <v>1.28</v>
      </c>
      <c r="AF35" s="173">
        <v>18</v>
      </c>
      <c r="AG35" s="173">
        <v>58</v>
      </c>
      <c r="AH35" s="173">
        <v>44</v>
      </c>
      <c r="AI35" s="173">
        <v>1</v>
      </c>
      <c r="AJ35" s="173">
        <v>0.51</v>
      </c>
      <c r="AK35" s="173">
        <v>0.1</v>
      </c>
      <c r="AL35" s="173">
        <v>0.32200000000000001</v>
      </c>
      <c r="AM35" s="173">
        <v>26.4</v>
      </c>
      <c r="AN35" s="173">
        <v>0</v>
      </c>
      <c r="AO35" s="173">
        <v>0.27400000000000002</v>
      </c>
      <c r="AP35" s="173">
        <v>0.13600000000000001</v>
      </c>
      <c r="AQ35" s="173">
        <v>1.6890000000000001</v>
      </c>
      <c r="AR35" s="173">
        <v>0.112</v>
      </c>
      <c r="AS35" s="173">
        <v>4.9000000000000002E-2</v>
      </c>
      <c r="AT35" s="173">
        <v>73</v>
      </c>
      <c r="AU35" s="173">
        <v>66</v>
      </c>
      <c r="AV35" s="173">
        <v>7</v>
      </c>
      <c r="AW35" s="173">
        <v>119</v>
      </c>
      <c r="AX35" s="173">
        <v>6.4</v>
      </c>
      <c r="AY35" s="173">
        <v>0</v>
      </c>
      <c r="AZ35" s="173">
        <v>0</v>
      </c>
      <c r="BA35" s="173">
        <v>0</v>
      </c>
      <c r="BB35" s="173">
        <v>0</v>
      </c>
      <c r="BC35" s="173">
        <v>0</v>
      </c>
      <c r="BD35" s="173">
        <v>0</v>
      </c>
      <c r="BE35" s="173">
        <v>0</v>
      </c>
      <c r="BF35" s="173">
        <v>0</v>
      </c>
      <c r="BG35" s="173">
        <v>7</v>
      </c>
      <c r="BH35" s="173">
        <v>0.06</v>
      </c>
      <c r="BI35" s="173">
        <v>0</v>
      </c>
      <c r="BJ35" s="173">
        <v>0</v>
      </c>
      <c r="BK35" s="173">
        <v>0</v>
      </c>
      <c r="BL35" s="173">
        <v>0.17599999999999999</v>
      </c>
      <c r="BM35" s="173">
        <v>0.13100000000000001</v>
      </c>
      <c r="BN35" s="173">
        <v>0.32600000000000001</v>
      </c>
      <c r="BO35" s="173">
        <v>0</v>
      </c>
      <c r="BP35" s="173">
        <v>124</v>
      </c>
      <c r="BQ35" s="172" t="s">
        <v>528</v>
      </c>
      <c r="BR35" s="173">
        <v>151</v>
      </c>
      <c r="BS35" s="172" t="s">
        <v>529</v>
      </c>
      <c r="BT35" s="173">
        <v>0</v>
      </c>
      <c r="BU35" s="168">
        <f>AVERAGE(BP35,BR35)</f>
        <v>137.5</v>
      </c>
      <c r="BV35" s="168">
        <f>_xlfn.STDEV.P(BP35,BR35)</f>
        <v>13.5</v>
      </c>
      <c r="BW35" s="168">
        <f>(1-BT35/100)*K35</f>
        <v>1368</v>
      </c>
      <c r="BX35" s="174">
        <f>(V35/100)*$BW35</f>
        <v>849.93840000000012</v>
      </c>
      <c r="BY35" s="174">
        <f>(W35/100)*$BW35</f>
        <v>2161.44</v>
      </c>
      <c r="BZ35" s="174">
        <f>(X35/100)*$BW35</f>
        <v>79.343999999999994</v>
      </c>
      <c r="CA35" s="174">
        <f>(Y35/100)*$BW35</f>
        <v>12.722400000000002</v>
      </c>
      <c r="CB35" s="174">
        <f>(Z35/100)*$BW35</f>
        <v>3.6936</v>
      </c>
      <c r="CC35" s="174">
        <f>(AA35/100)*$BW35</f>
        <v>422.16479999999996</v>
      </c>
      <c r="CD35" s="174">
        <f>(AB35/100)*$BW35</f>
        <v>24.624000000000002</v>
      </c>
      <c r="CE35" s="174">
        <f>(AC35/100)*$BW35</f>
        <v>7.6608000000000009</v>
      </c>
      <c r="CF35" s="174">
        <f>(AD35/100)*$BW35</f>
        <v>95.76</v>
      </c>
      <c r="CG35" s="174">
        <f>(AE35/100)*$BW35</f>
        <v>17.510400000000001</v>
      </c>
      <c r="CH35" s="174">
        <f>(AF35/100)*$BW35</f>
        <v>246.23999999999998</v>
      </c>
      <c r="CI35" s="174">
        <f>(AG35/100)*$BW35</f>
        <v>793.43999999999994</v>
      </c>
      <c r="CJ35" s="174">
        <f>(AH35/100)*$BW35</f>
        <v>601.91999999999996</v>
      </c>
      <c r="CK35" s="174">
        <f>(AI35/100)*$BW35</f>
        <v>13.68</v>
      </c>
      <c r="CL35" s="174">
        <f>(AJ35/100)*$BW35</f>
        <v>6.9768000000000008</v>
      </c>
      <c r="CM35" s="174">
        <f>(AK35/100)*$BW35</f>
        <v>1.3680000000000001</v>
      </c>
      <c r="CN35" s="174">
        <f>(AL35/100)*$BW35</f>
        <v>4.40496</v>
      </c>
      <c r="CO35" s="174">
        <f>(AM35/100)*$BW35</f>
        <v>361.15200000000004</v>
      </c>
      <c r="CP35" s="174">
        <f>(AN35/100)*$BW35</f>
        <v>0</v>
      </c>
      <c r="CQ35" s="174">
        <f>(AO35/100)*$BW35</f>
        <v>3.7483200000000005</v>
      </c>
      <c r="CR35" s="174">
        <f>(AP35/100)*$BW35</f>
        <v>1.8604800000000001</v>
      </c>
      <c r="CS35" s="174">
        <f>(AQ35/100)*$BW35</f>
        <v>23.105520000000002</v>
      </c>
      <c r="CT35" s="174">
        <f>(AR35/100)*$BW35</f>
        <v>1.5321600000000002</v>
      </c>
      <c r="CU35" s="174">
        <f>(AS35/100)*$BW35</f>
        <v>0.67032000000000003</v>
      </c>
      <c r="CV35" s="174">
        <f>(AT35/100)*$BW35</f>
        <v>998.64</v>
      </c>
      <c r="CW35" s="174">
        <f>(AU35/100)*$BW35</f>
        <v>902.88</v>
      </c>
      <c r="CX35" s="174">
        <f>(AV35/100)*$BW35</f>
        <v>95.76</v>
      </c>
      <c r="CY35" s="174">
        <f>(AW35/100)*$BW35</f>
        <v>1627.9199999999998</v>
      </c>
      <c r="CZ35" s="174">
        <f>(AX35/100)*$BW35</f>
        <v>87.552000000000007</v>
      </c>
      <c r="DA35" s="174">
        <f>(AY35/100)*$BW35</f>
        <v>0</v>
      </c>
      <c r="DB35" s="174">
        <f>(AZ35/100)*$BW35</f>
        <v>0</v>
      </c>
      <c r="DC35" s="174">
        <f>(BA35/100)*$BW35</f>
        <v>0</v>
      </c>
      <c r="DD35" s="174">
        <f>(BB35/100)*$BW35</f>
        <v>0</v>
      </c>
      <c r="DE35" s="174">
        <f>(BC35/100)*$BW35</f>
        <v>0</v>
      </c>
      <c r="DF35" s="174">
        <f>(BD35/100)*$BW35</f>
        <v>0</v>
      </c>
      <c r="DG35" s="174">
        <f>(BE35/100)*$BW35</f>
        <v>0</v>
      </c>
      <c r="DH35" s="174">
        <f>(BF35/100)*$BW35</f>
        <v>0</v>
      </c>
      <c r="DI35" s="174">
        <f>(BG35/100)*$BW35</f>
        <v>95.76</v>
      </c>
      <c r="DJ35" s="174">
        <f>(BH35/100)*$BW35</f>
        <v>0.82079999999999997</v>
      </c>
      <c r="DK35" s="174">
        <f>(BI35/100)*$BW35</f>
        <v>0</v>
      </c>
      <c r="DL35" s="174">
        <f>(BJ35/100)*$BW35</f>
        <v>0</v>
      </c>
      <c r="DM35" s="174">
        <f>(BK35/100)*$BW35</f>
        <v>0</v>
      </c>
      <c r="DN35" s="174">
        <f>(BL35/100)*$BW35</f>
        <v>2.4076799999999996</v>
      </c>
      <c r="DO35" s="174">
        <f>(BM35/100)*$BW35</f>
        <v>1.7920799999999999</v>
      </c>
      <c r="DP35" s="174">
        <f>(BN35/100)*$BW35</f>
        <v>4.4596800000000005</v>
      </c>
      <c r="DQ35" s="174">
        <f>(BO35/100)*$BW35</f>
        <v>0</v>
      </c>
      <c r="DR35" s="174"/>
      <c r="DS35" s="174">
        <f>BX35/$M35</f>
        <v>291.07479452054798</v>
      </c>
      <c r="DT35" s="174">
        <f>BY35/$M35</f>
        <v>740.21917808219177</v>
      </c>
      <c r="DU35" s="174">
        <f>BZ35/$M35</f>
        <v>27.172602739726027</v>
      </c>
      <c r="DV35" s="174">
        <f>CA35/$M35</f>
        <v>4.3569863013698642</v>
      </c>
      <c r="DW35" s="174">
        <f>CB35/$M35</f>
        <v>1.264931506849315</v>
      </c>
      <c r="DX35" s="174">
        <f>CC35/$M35</f>
        <v>144.57698630136986</v>
      </c>
      <c r="DY35" s="174">
        <f>CD35/$M35</f>
        <v>8.4328767123287687</v>
      </c>
      <c r="DZ35" s="174">
        <f>CE35/$M35</f>
        <v>2.6235616438356169</v>
      </c>
      <c r="EA35" s="174">
        <f>CF35/$M35</f>
        <v>32.794520547945211</v>
      </c>
      <c r="EB35" s="174">
        <f>CG35/$M35</f>
        <v>5.9967123287671233</v>
      </c>
      <c r="EC35" s="174">
        <f>CH35/$M35</f>
        <v>84.328767123287662</v>
      </c>
      <c r="ED35" s="174">
        <f>CI35/$M35</f>
        <v>271.72602739726028</v>
      </c>
      <c r="EE35" s="174">
        <f>CJ35/$M35</f>
        <v>206.13698630136986</v>
      </c>
      <c r="EF35" s="174">
        <f>CK35/$M35</f>
        <v>4.6849315068493151</v>
      </c>
      <c r="EG35" s="174">
        <f>CL35/$M35</f>
        <v>2.389315068493151</v>
      </c>
      <c r="EH35" s="174">
        <f>CM35/$M35</f>
        <v>0.46849315068493158</v>
      </c>
      <c r="EI35" s="174">
        <f>CN35/$M35</f>
        <v>1.5085479452054795</v>
      </c>
      <c r="EJ35" s="174">
        <f>CO35/$M35</f>
        <v>123.68219178082194</v>
      </c>
      <c r="EK35" s="174">
        <f>CP35/$M35</f>
        <v>0</v>
      </c>
      <c r="EL35" s="174">
        <f>CQ35/$M35</f>
        <v>1.2836712328767126</v>
      </c>
      <c r="EM35" s="174">
        <f>CR35/$M35</f>
        <v>0.63715068493150695</v>
      </c>
      <c r="EN35" s="174">
        <f>CS35/$M35</f>
        <v>7.9128493150684944</v>
      </c>
      <c r="EO35" s="174">
        <f>CT35/$M35</f>
        <v>0.52471232876712337</v>
      </c>
      <c r="EP35" s="174">
        <f>CU35/$M35</f>
        <v>0.22956164383561645</v>
      </c>
      <c r="EQ35" s="174">
        <f>CV35/$M35</f>
        <v>342</v>
      </c>
      <c r="ER35" s="174">
        <f>CW35/$M35</f>
        <v>309.20547945205482</v>
      </c>
      <c r="ES35" s="174">
        <f>CX35/$M35</f>
        <v>32.794520547945211</v>
      </c>
      <c r="ET35" s="174">
        <f>CY35/$M35</f>
        <v>557.50684931506851</v>
      </c>
      <c r="EU35" s="174">
        <f>CZ35/$M35</f>
        <v>29.983561643835621</v>
      </c>
      <c r="EV35" s="174">
        <f>DA35/$M35</f>
        <v>0</v>
      </c>
      <c r="EW35" s="174">
        <f>DB35/$M35</f>
        <v>0</v>
      </c>
      <c r="EX35" s="174">
        <f>DC35/$M35</f>
        <v>0</v>
      </c>
      <c r="EY35" s="174">
        <f>DD35/$M35</f>
        <v>0</v>
      </c>
      <c r="EZ35" s="174">
        <f>DE35/$M35</f>
        <v>0</v>
      </c>
      <c r="FA35" s="174">
        <f>DF35/$M35</f>
        <v>0</v>
      </c>
      <c r="FB35" s="174">
        <f>DG35/$M35</f>
        <v>0</v>
      </c>
      <c r="FC35" s="174">
        <f>DH35/$M35</f>
        <v>0</v>
      </c>
      <c r="FD35" s="174">
        <f>DI35/$M35</f>
        <v>32.794520547945211</v>
      </c>
      <c r="FE35" s="174">
        <f>DJ35/$M35</f>
        <v>0.28109589041095889</v>
      </c>
      <c r="FF35" s="174">
        <f>DK35/$M35</f>
        <v>0</v>
      </c>
      <c r="FG35" s="174">
        <f>DL35/$M35</f>
        <v>0</v>
      </c>
      <c r="FH35" s="174">
        <f>DM35/$M35</f>
        <v>0</v>
      </c>
      <c r="FI35" s="174">
        <f>DN35/$M35</f>
        <v>0.82454794520547936</v>
      </c>
      <c r="FJ35" s="174">
        <f>DO35/$M35</f>
        <v>0.61372602739726023</v>
      </c>
      <c r="FK35" s="174">
        <f>DP35/$M35</f>
        <v>1.5272876712328769</v>
      </c>
      <c r="FL35" s="174">
        <f>DQ35/$M35</f>
        <v>0</v>
      </c>
      <c r="FN35" s="181">
        <f>DT35/MAX(DT$2:DT$108)</f>
        <v>0.11327337046515128</v>
      </c>
      <c r="FO35" s="181">
        <f>DU35/MAX(DU$2:DU$108)</f>
        <v>0.14652097229773636</v>
      </c>
      <c r="FP35" s="181">
        <f>DY35/MAX(DY$2:DY$108)</f>
        <v>0.16417808219178087</v>
      </c>
      <c r="FQ35" s="181">
        <f>EA35/MAX(EA$2:EA$108)</f>
        <v>1.687308116276251E-2</v>
      </c>
      <c r="FR35" s="181">
        <f>EB35/MAX(EB$2:EB$108)</f>
        <v>7.1988663202645256E-2</v>
      </c>
      <c r="FS35" s="181">
        <f>EC35/MAX(EC$2:EC$108)</f>
        <v>0.21351183063511828</v>
      </c>
      <c r="FT35" s="181">
        <f>ED35/MAX(ED$2:ED$108)</f>
        <v>0.14014459665144596</v>
      </c>
      <c r="FU35" s="181">
        <f>EE35/MAX(EE$2:EE$108)</f>
        <v>3.7178338240942264E-2</v>
      </c>
      <c r="FV35" s="181">
        <f>EF35/MAX(EF$2:EF$108)</f>
        <v>3.9882087740593028E-3</v>
      </c>
      <c r="FW35" s="181">
        <f>EG35/MAX(EG$2:EG$108)</f>
        <v>0.18754159128887404</v>
      </c>
      <c r="FX35" s="181">
        <f>EH35/MAX(EH$2:EH$108)</f>
        <v>9.9858627641700476E-2</v>
      </c>
      <c r="FY35" s="181">
        <f>EI35/MAX(EI$2:EI$108)</f>
        <v>0.1232093359578998</v>
      </c>
      <c r="FZ35" s="181">
        <f>EJ35/MAX(EJ$2:EJ$108)</f>
        <v>0.20322463328888354</v>
      </c>
      <c r="GA35" s="181">
        <f>EK35/MAX(EK$2:EK$108)</f>
        <v>0</v>
      </c>
      <c r="GB35" s="181">
        <f>EL35/MAX(EL$2:EL$108)</f>
        <v>9.1086292644620884E-2</v>
      </c>
      <c r="GC35" s="181">
        <f>EM35/MAX(EM$2:EM$108)</f>
        <v>7.1842937163773518E-2</v>
      </c>
      <c r="GD35" s="181">
        <f>EN35/MAX(EN$2:EN$108)</f>
        <v>7.4654401937855011E-2</v>
      </c>
      <c r="GE35" s="181">
        <f>EO35/MAX(EO$2:EO$108)</f>
        <v>6.6729217489209999E-2</v>
      </c>
      <c r="GF35" s="181">
        <f>EP35/MAX(EP$2:EP$108)</f>
        <v>7.1224067303880548E-2</v>
      </c>
      <c r="GG35" s="181">
        <f>EQ35/MAX(EQ$2:EQ$108)</f>
        <v>0.10409836065573769</v>
      </c>
      <c r="GH35" s="181">
        <f>ER35/MAX(ER$2:ER$108)</f>
        <v>0.11183953033268101</v>
      </c>
      <c r="GI35" s="181">
        <f>ES35/MAX(ES$2:ES$108)</f>
        <v>2.7090225707263986E-2</v>
      </c>
      <c r="GJ35" s="181">
        <f>ET35/MAX(ET$2:ET$108)</f>
        <v>0.10671515322694534</v>
      </c>
      <c r="GK35" s="181">
        <f>EU35/MAX(EU$2:EU$108)</f>
        <v>2.2693329531758271E-2</v>
      </c>
      <c r="GL35" s="181">
        <f>EV35/MAX(EV$2:EV$108)</f>
        <v>0</v>
      </c>
      <c r="GM35" s="181">
        <f>EW35/MAX(EW$2:EW$108)</f>
        <v>0</v>
      </c>
      <c r="GN35" s="181">
        <f>EX35/MAX(EX$2:EX$108)</f>
        <v>0</v>
      </c>
      <c r="GO35" s="181">
        <f>EY35/MAX(EY$2:EY$108)</f>
        <v>0</v>
      </c>
      <c r="GP35" s="181">
        <f>EZ35/MAX(EZ$2:EZ$108)</f>
        <v>0</v>
      </c>
      <c r="GQ35" s="181">
        <f>FA35/MAX(FA$2:FA$108)</f>
        <v>0</v>
      </c>
      <c r="GR35" s="181">
        <f>FB35/MAX(FB$2:FB$108)</f>
        <v>0</v>
      </c>
      <c r="GS35" s="181">
        <f>FC35/MAX(FC$2:FC$108)</f>
        <v>0</v>
      </c>
      <c r="GT35" s="181">
        <f>FD35/MAX(FD$2:FD$108)</f>
        <v>1.0250334077214723E-3</v>
      </c>
      <c r="GU35" s="181">
        <f>FE35/MAX(FE$2:FE$108)</f>
        <v>4.3161588911863535E-3</v>
      </c>
      <c r="GV35" s="181">
        <f>FF35/MAX(FF$2:FF$108)</f>
        <v>0</v>
      </c>
      <c r="GW35" s="181">
        <f>FG35/MAX(FG$2:FG$108)</f>
        <v>0</v>
      </c>
      <c r="GX35" s="181">
        <f>FH35/MAX(FH$2:FH$108)</f>
        <v>0</v>
      </c>
      <c r="GY35" s="170">
        <f>MAX(FN35:GX35)</f>
        <v>0.21351183063511828</v>
      </c>
      <c r="GZ35" s="170">
        <f>SUM(FN35:GX35)</f>
        <v>2.2748060400916335</v>
      </c>
      <c r="HA35" s="183">
        <f>GZ35/MAX(GZ$2:GZ$108)</f>
        <v>0.12749543618939274</v>
      </c>
      <c r="HB35" s="168">
        <v>39</v>
      </c>
    </row>
    <row r="36" spans="1:210" s="168" customFormat="1" x14ac:dyDescent="0.3">
      <c r="A36" s="168" t="s">
        <v>81</v>
      </c>
      <c r="B36" s="168">
        <v>0.68</v>
      </c>
      <c r="C36" s="168" t="s">
        <v>50</v>
      </c>
      <c r="D36" s="168">
        <f>1442/9</f>
        <v>160.22222222222223</v>
      </c>
      <c r="H36" s="168">
        <f>1442/9</f>
        <v>160.22222222222223</v>
      </c>
      <c r="K36" s="169">
        <f>AVERAGE(H36:J36)</f>
        <v>160.22222222222223</v>
      </c>
      <c r="L36" s="169"/>
      <c r="M36" s="170">
        <f>B36*D36/453.5</f>
        <v>0.2402450079627588</v>
      </c>
      <c r="N36" s="169"/>
      <c r="O36" s="169"/>
      <c r="P36" s="169">
        <f>K36/B36</f>
        <v>235.62091503267973</v>
      </c>
      <c r="Q36" s="171">
        <f>1/B36</f>
        <v>1.4705882352941175</v>
      </c>
      <c r="R36" s="168">
        <f>1/K36</f>
        <v>6.2413314840499305E-3</v>
      </c>
      <c r="T36" s="172" t="s">
        <v>338</v>
      </c>
      <c r="U36" s="172" t="s">
        <v>339</v>
      </c>
      <c r="V36" s="173">
        <v>74.91</v>
      </c>
      <c r="W36" s="173">
        <v>89</v>
      </c>
      <c r="X36" s="173">
        <v>1.0900000000000001</v>
      </c>
      <c r="Y36" s="173">
        <v>0.33</v>
      </c>
      <c r="Z36" s="173">
        <v>0.82</v>
      </c>
      <c r="AA36" s="173">
        <v>22.84</v>
      </c>
      <c r="AB36" s="173">
        <v>2.6</v>
      </c>
      <c r="AC36" s="173">
        <v>12.23</v>
      </c>
      <c r="AD36" s="173">
        <v>5</v>
      </c>
      <c r="AE36" s="173">
        <v>0.26</v>
      </c>
      <c r="AF36" s="173">
        <v>27</v>
      </c>
      <c r="AG36" s="173">
        <v>22</v>
      </c>
      <c r="AH36" s="173">
        <v>358</v>
      </c>
      <c r="AI36" s="173">
        <v>1</v>
      </c>
      <c r="AJ36" s="173">
        <v>0.15</v>
      </c>
      <c r="AK36" s="173">
        <v>7.8E-2</v>
      </c>
      <c r="AL36" s="173">
        <v>0.27</v>
      </c>
      <c r="AM36" s="173">
        <v>1</v>
      </c>
      <c r="AN36" s="173">
        <v>8.6999999999999993</v>
      </c>
      <c r="AO36" s="173">
        <v>3.1E-2</v>
      </c>
      <c r="AP36" s="173">
        <v>7.2999999999999995E-2</v>
      </c>
      <c r="AQ36" s="173">
        <v>0.66500000000000004</v>
      </c>
      <c r="AR36" s="173">
        <v>0.33400000000000002</v>
      </c>
      <c r="AS36" s="173">
        <v>0.36699999999999999</v>
      </c>
      <c r="AT36" s="173">
        <v>20</v>
      </c>
      <c r="AU36" s="173">
        <v>0</v>
      </c>
      <c r="AV36" s="173">
        <v>20</v>
      </c>
      <c r="AW36" s="173">
        <v>20</v>
      </c>
      <c r="AX36" s="173">
        <v>9.8000000000000007</v>
      </c>
      <c r="AY36" s="173">
        <v>0</v>
      </c>
      <c r="AZ36" s="173">
        <v>64</v>
      </c>
      <c r="BA36" s="173">
        <v>3</v>
      </c>
      <c r="BB36" s="173">
        <v>0</v>
      </c>
      <c r="BC36" s="173">
        <v>25</v>
      </c>
      <c r="BD36" s="173">
        <v>26</v>
      </c>
      <c r="BE36" s="173">
        <v>0</v>
      </c>
      <c r="BF36" s="173">
        <v>0</v>
      </c>
      <c r="BG36" s="173">
        <v>22</v>
      </c>
      <c r="BH36" s="173">
        <v>0.1</v>
      </c>
      <c r="BI36" s="173">
        <v>0</v>
      </c>
      <c r="BJ36" s="173">
        <v>0</v>
      </c>
      <c r="BK36" s="173">
        <v>0.5</v>
      </c>
      <c r="BL36" s="173">
        <v>0.112</v>
      </c>
      <c r="BM36" s="173">
        <v>3.2000000000000001E-2</v>
      </c>
      <c r="BN36" s="173">
        <v>7.2999999999999995E-2</v>
      </c>
      <c r="BO36" s="173">
        <v>0</v>
      </c>
      <c r="BP36" s="173">
        <v>225</v>
      </c>
      <c r="BQ36" s="172" t="s">
        <v>340</v>
      </c>
      <c r="BR36" s="173">
        <v>150</v>
      </c>
      <c r="BS36" s="172" t="s">
        <v>330</v>
      </c>
      <c r="BT36" s="173">
        <v>36</v>
      </c>
      <c r="BU36" s="168">
        <f>AVERAGE(BP36,BR36)</f>
        <v>187.5</v>
      </c>
      <c r="BV36" s="168">
        <f>_xlfn.STDEV.P(BP36,BR36)</f>
        <v>37.5</v>
      </c>
      <c r="BW36" s="168">
        <f>(1-BT36/100)*K36</f>
        <v>102.54222222222222</v>
      </c>
      <c r="BX36" s="174">
        <f>(V36/100)*$BW36</f>
        <v>76.81437866666667</v>
      </c>
      <c r="BY36" s="174">
        <f>(W36/100)*$BW36</f>
        <v>91.262577777777778</v>
      </c>
      <c r="BZ36" s="174">
        <f>(X36/100)*$BW36</f>
        <v>1.1177102222222222</v>
      </c>
      <c r="CA36" s="174">
        <f>(Y36/100)*$BW36</f>
        <v>0.33838933333333332</v>
      </c>
      <c r="CB36" s="174">
        <f>(Z36/100)*$BW36</f>
        <v>0.84084622222222216</v>
      </c>
      <c r="CC36" s="174">
        <f>(AA36/100)*$BW36</f>
        <v>23.420643555555554</v>
      </c>
      <c r="CD36" s="174">
        <f>(AB36/100)*$BW36</f>
        <v>2.6660977777777779</v>
      </c>
      <c r="CE36" s="174">
        <f>(AC36/100)*$BW36</f>
        <v>12.540913777777778</v>
      </c>
      <c r="CF36" s="174">
        <f>(AD36/100)*$BW36</f>
        <v>5.1271111111111116</v>
      </c>
      <c r="CG36" s="174">
        <f>(AE36/100)*$BW36</f>
        <v>0.26660977777777778</v>
      </c>
      <c r="CH36" s="174">
        <f>(AF36/100)*$BW36</f>
        <v>27.686400000000003</v>
      </c>
      <c r="CI36" s="174">
        <f>(AG36/100)*$BW36</f>
        <v>22.55928888888889</v>
      </c>
      <c r="CJ36" s="174">
        <f>(AH36/100)*$BW36</f>
        <v>367.10115555555558</v>
      </c>
      <c r="CK36" s="174">
        <f>(AI36/100)*$BW36</f>
        <v>1.0254222222222222</v>
      </c>
      <c r="CL36" s="174">
        <f>(AJ36/100)*$BW36</f>
        <v>0.15381333333333333</v>
      </c>
      <c r="CM36" s="174">
        <f>(AK36/100)*$BW36</f>
        <v>7.9982933333333325E-2</v>
      </c>
      <c r="CN36" s="174">
        <f>(AL36/100)*$BW36</f>
        <v>0.276864</v>
      </c>
      <c r="CO36" s="174">
        <f>(AM36/100)*$BW36</f>
        <v>1.0254222222222222</v>
      </c>
      <c r="CP36" s="174">
        <f>(AN36/100)*$BW36</f>
        <v>8.9211733333333321</v>
      </c>
      <c r="CQ36" s="174">
        <f>(AO36/100)*$BW36</f>
        <v>3.1788088888888892E-2</v>
      </c>
      <c r="CR36" s="174">
        <f>(AP36/100)*$BW36</f>
        <v>7.4855822222222215E-2</v>
      </c>
      <c r="CS36" s="174">
        <f>(AQ36/100)*$BW36</f>
        <v>0.68190577777777783</v>
      </c>
      <c r="CT36" s="174">
        <f>(AR36/100)*$BW36</f>
        <v>0.34249102222222222</v>
      </c>
      <c r="CU36" s="174">
        <f>(AS36/100)*$BW36</f>
        <v>0.37632995555555554</v>
      </c>
      <c r="CV36" s="174">
        <f>(AT36/100)*$BW36</f>
        <v>20.508444444444446</v>
      </c>
      <c r="CW36" s="174">
        <f>(AU36/100)*$BW36</f>
        <v>0</v>
      </c>
      <c r="CX36" s="174">
        <f>(AV36/100)*$BW36</f>
        <v>20.508444444444446</v>
      </c>
      <c r="CY36" s="174">
        <f>(AW36/100)*$BW36</f>
        <v>20.508444444444446</v>
      </c>
      <c r="CZ36" s="174">
        <f>(AX36/100)*$BW36</f>
        <v>10.049137777777778</v>
      </c>
      <c r="DA36" s="174">
        <f>(AY36/100)*$BW36</f>
        <v>0</v>
      </c>
      <c r="DB36" s="174">
        <f>(AZ36/100)*$BW36</f>
        <v>65.627022222222223</v>
      </c>
      <c r="DC36" s="174">
        <f>(BA36/100)*$BW36</f>
        <v>3.0762666666666667</v>
      </c>
      <c r="DD36" s="174">
        <f>(BB36/100)*$BW36</f>
        <v>0</v>
      </c>
      <c r="DE36" s="174">
        <f>(BC36/100)*$BW36</f>
        <v>25.635555555555555</v>
      </c>
      <c r="DF36" s="174">
        <f>(BD36/100)*$BW36</f>
        <v>26.660977777777777</v>
      </c>
      <c r="DG36" s="174">
        <f>(BE36/100)*$BW36</f>
        <v>0</v>
      </c>
      <c r="DH36" s="174">
        <f>(BF36/100)*$BW36</f>
        <v>0</v>
      </c>
      <c r="DI36" s="174">
        <f>(BG36/100)*$BW36</f>
        <v>22.55928888888889</v>
      </c>
      <c r="DJ36" s="174">
        <f>(BH36/100)*$BW36</f>
        <v>0.10254222222222223</v>
      </c>
      <c r="DK36" s="174">
        <f>(BI36/100)*$BW36</f>
        <v>0</v>
      </c>
      <c r="DL36" s="174">
        <f>(BJ36/100)*$BW36</f>
        <v>0</v>
      </c>
      <c r="DM36" s="174">
        <f>(BK36/100)*$BW36</f>
        <v>0.51271111111111112</v>
      </c>
      <c r="DN36" s="174">
        <f>(BL36/100)*$BW36</f>
        <v>0.1148472888888889</v>
      </c>
      <c r="DO36" s="174">
        <f>(BM36/100)*$BW36</f>
        <v>3.2813511111111117E-2</v>
      </c>
      <c r="DP36" s="174">
        <f>(BN36/100)*$BW36</f>
        <v>7.4855822222222215E-2</v>
      </c>
      <c r="DQ36" s="174">
        <f>(BO36/100)*$BW36</f>
        <v>0</v>
      </c>
      <c r="DR36" s="174"/>
      <c r="DS36" s="174">
        <f>BX36/$M36</f>
        <v>319.73350588235292</v>
      </c>
      <c r="DT36" s="174">
        <f>BY36/$M36</f>
        <v>379.87294117647059</v>
      </c>
      <c r="DU36" s="174">
        <f>BZ36/$M36</f>
        <v>4.6523764705882344</v>
      </c>
      <c r="DV36" s="174">
        <f>CA36/$M36</f>
        <v>1.4085176470588234</v>
      </c>
      <c r="DW36" s="174">
        <f>CB36/$M36</f>
        <v>3.49995294117647</v>
      </c>
      <c r="DX36" s="174">
        <f>CC36/$M36</f>
        <v>97.486494117647041</v>
      </c>
      <c r="DY36" s="174">
        <f>CD36/$M36</f>
        <v>11.097411764705882</v>
      </c>
      <c r="DZ36" s="174">
        <f>CE36/$M36</f>
        <v>52.200517647058824</v>
      </c>
      <c r="EA36" s="174">
        <f>CF36/$M36</f>
        <v>21.341176470588238</v>
      </c>
      <c r="EB36" s="174">
        <f>CG36/$M36</f>
        <v>1.1097411764705882</v>
      </c>
      <c r="EC36" s="174">
        <f>CH36/$M36</f>
        <v>115.24235294117648</v>
      </c>
      <c r="ED36" s="174">
        <f>CI36/$M36</f>
        <v>93.90117647058824</v>
      </c>
      <c r="EE36" s="174">
        <f>CJ36/$M36</f>
        <v>1528.0282352941176</v>
      </c>
      <c r="EF36" s="174">
        <f>CK36/$M36</f>
        <v>4.2682352941176473</v>
      </c>
      <c r="EG36" s="174">
        <f>CL36/$M36</f>
        <v>0.64023529411764701</v>
      </c>
      <c r="EH36" s="174">
        <f>CM36/$M36</f>
        <v>0.33292235294117645</v>
      </c>
      <c r="EI36" s="174">
        <f>CN36/$M36</f>
        <v>1.1524235294117646</v>
      </c>
      <c r="EJ36" s="174">
        <f>CO36/$M36</f>
        <v>4.2682352941176473</v>
      </c>
      <c r="EK36" s="174">
        <f>CP36/$M36</f>
        <v>37.13364705882352</v>
      </c>
      <c r="EL36" s="174">
        <f>CQ36/$M36</f>
        <v>0.13231529411764706</v>
      </c>
      <c r="EM36" s="174">
        <f>CR36/$M36</f>
        <v>0.31158117647058819</v>
      </c>
      <c r="EN36" s="174">
        <f>CS36/$M36</f>
        <v>2.8383764705882353</v>
      </c>
      <c r="EO36" s="174">
        <f>CT36/$M36</f>
        <v>1.4255905882352939</v>
      </c>
      <c r="EP36" s="174">
        <f>CU36/$M36</f>
        <v>1.5664423529411764</v>
      </c>
      <c r="EQ36" s="174">
        <f>CV36/$M36</f>
        <v>85.364705882352951</v>
      </c>
      <c r="ER36" s="174">
        <f>CW36/$M36</f>
        <v>0</v>
      </c>
      <c r="ES36" s="174">
        <f>CX36/$M36</f>
        <v>85.364705882352951</v>
      </c>
      <c r="ET36" s="174">
        <f>CY36/$M36</f>
        <v>85.364705882352951</v>
      </c>
      <c r="EU36" s="174">
        <f>CZ36/$M36</f>
        <v>41.828705882352942</v>
      </c>
      <c r="EV36" s="174">
        <f>DA36/$M36</f>
        <v>0</v>
      </c>
      <c r="EW36" s="174">
        <f>DB36/$M36</f>
        <v>273.16705882352943</v>
      </c>
      <c r="EX36" s="174">
        <f>DC36/$M36</f>
        <v>12.804705882352941</v>
      </c>
      <c r="EY36" s="174">
        <f>DD36/$M36</f>
        <v>0</v>
      </c>
      <c r="EZ36" s="174">
        <f>DE36/$M36</f>
        <v>106.70588235294117</v>
      </c>
      <c r="FA36" s="174">
        <f>DF36/$M36</f>
        <v>110.97411764705882</v>
      </c>
      <c r="FB36" s="174">
        <f>DG36/$M36</f>
        <v>0</v>
      </c>
      <c r="FC36" s="174">
        <f>DH36/$M36</f>
        <v>0</v>
      </c>
      <c r="FD36" s="174">
        <f>DI36/$M36</f>
        <v>93.90117647058824</v>
      </c>
      <c r="FE36" s="174">
        <f>DJ36/$M36</f>
        <v>0.42682352941176471</v>
      </c>
      <c r="FF36" s="174">
        <f>DK36/$M36</f>
        <v>0</v>
      </c>
      <c r="FG36" s="174">
        <f>DL36/$M36</f>
        <v>0</v>
      </c>
      <c r="FH36" s="174">
        <f>DM36/$M36</f>
        <v>2.1341176470588237</v>
      </c>
      <c r="FI36" s="174">
        <f>DN36/$M36</f>
        <v>0.47804235294117647</v>
      </c>
      <c r="FJ36" s="174">
        <f>DO36/$M36</f>
        <v>0.13658352941176471</v>
      </c>
      <c r="FK36" s="174">
        <f>DP36/$M36</f>
        <v>0.31158117647058819</v>
      </c>
      <c r="FL36" s="174">
        <f>DQ36/$M36</f>
        <v>0</v>
      </c>
      <c r="FN36" s="181">
        <f>DT36/MAX(DT$2:DT$108)</f>
        <v>5.813073974529083E-2</v>
      </c>
      <c r="FO36" s="181">
        <f>DU36/MAX(DU$2:DU$108)</f>
        <v>2.5086692301621312E-2</v>
      </c>
      <c r="FP36" s="181">
        <f>DY36/MAX(DY$2:DY$108)</f>
        <v>0.21605341130604291</v>
      </c>
      <c r="FQ36" s="181">
        <f>EA36/MAX(EA$2:EA$108)</f>
        <v>1.098023074222486E-2</v>
      </c>
      <c r="FR36" s="181">
        <f>EB36/MAX(EB$2:EB$108)</f>
        <v>1.3322097078395788E-2</v>
      </c>
      <c r="FS36" s="181">
        <f>EC36/MAX(EC$2:EC$108)</f>
        <v>0.29178187447227694</v>
      </c>
      <c r="FT36" s="181">
        <f>ED36/MAX(ED$2:ED$108)</f>
        <v>4.8430187669609756E-2</v>
      </c>
      <c r="FU36" s="181">
        <f>EE36/MAX(EE$2:EE$108)</f>
        <v>0.27559125411108865</v>
      </c>
      <c r="FV36" s="181">
        <f>EF36/MAX(EF$2:EF$108)</f>
        <v>3.6334818182214039E-3</v>
      </c>
      <c r="FW36" s="181">
        <f>EG36/MAX(EG$2:EG$108)</f>
        <v>5.0253207474160289E-2</v>
      </c>
      <c r="FX36" s="181">
        <f>EH36/MAX(EH$2:EH$108)</f>
        <v>7.0961911027616245E-2</v>
      </c>
      <c r="FY36" s="181">
        <f>EI36/MAX(EI$2:EI$108)</f>
        <v>9.4123185313637711E-2</v>
      </c>
      <c r="FZ36" s="181">
        <f>EJ36/MAX(EJ$2:EJ$108)</f>
        <v>7.0132210623730946E-3</v>
      </c>
      <c r="GA36" s="181">
        <f>EK36/MAX(EK$2:EK$108)</f>
        <v>9.6056723151171142E-2</v>
      </c>
      <c r="GB36" s="181">
        <f>EL36/MAX(EL$2:EL$108)</f>
        <v>9.3887821840100416E-3</v>
      </c>
      <c r="GC36" s="181">
        <f>EM36/MAX(EM$2:EM$108)</f>
        <v>3.5132830289584402E-2</v>
      </c>
      <c r="GD36" s="181">
        <f>EN36/MAX(EN$2:EN$108)</f>
        <v>2.6778887029066372E-2</v>
      </c>
      <c r="GE36" s="181">
        <f>EO36/MAX(EO$2:EO$108)</f>
        <v>0.1812965680384146</v>
      </c>
      <c r="GF36" s="181">
        <f>EP36/MAX(EP$2:EP$108)</f>
        <v>0.48600625831649297</v>
      </c>
      <c r="GG36" s="181">
        <f>EQ36/MAX(EQ$2:EQ$108)</f>
        <v>2.598340918190687E-2</v>
      </c>
      <c r="GH36" s="181">
        <f>ER36/MAX(ER$2:ER$108)</f>
        <v>0</v>
      </c>
      <c r="GI36" s="181">
        <f>ES36/MAX(ES$2:ES$108)</f>
        <v>7.0516327458004055E-2</v>
      </c>
      <c r="GJ36" s="181">
        <f>ET36/MAX(ET$2:ET$108)</f>
        <v>1.6340082062848652E-2</v>
      </c>
      <c r="GK36" s="181">
        <f>EU36/MAX(EU$2:EU$108)</f>
        <v>3.1658433969614333E-2</v>
      </c>
      <c r="GL36" s="181">
        <f>EV36/MAX(EV$2:EV$108)</f>
        <v>0</v>
      </c>
      <c r="GM36" s="181">
        <f>EW36/MAX(EW$2:EW$108)</f>
        <v>2.5141176094948502E-3</v>
      </c>
      <c r="GN36" s="181">
        <f>EX36/MAX(EX$2:EX$108)</f>
        <v>2.357832079952524E-3</v>
      </c>
      <c r="GO36" s="181">
        <f>EY36/MAX(EY$2:EY$108)</f>
        <v>0</v>
      </c>
      <c r="GP36" s="181">
        <f>EZ36/MAX(EZ$2:EZ$108)</f>
        <v>4.7186026909221482E-3</v>
      </c>
      <c r="GQ36" s="181">
        <f>FA36/MAX(FA$2:FA$108)</f>
        <v>2.0594863993469844E-3</v>
      </c>
      <c r="GR36" s="181">
        <f>FB36/MAX(FB$2:FB$108)</f>
        <v>0</v>
      </c>
      <c r="GS36" s="181">
        <f>FC36/MAX(FC$2:FC$108)</f>
        <v>0</v>
      </c>
      <c r="GT36" s="181">
        <f>FD36/MAX(FD$2:FD$108)</f>
        <v>2.9349977160356201E-3</v>
      </c>
      <c r="GU36" s="181">
        <f>FE36/MAX(FE$2:FE$108)</f>
        <v>6.5537712726600082E-3</v>
      </c>
      <c r="GV36" s="181">
        <f>FF36/MAX(FF$2:FF$108)</f>
        <v>0</v>
      </c>
      <c r="GW36" s="181">
        <f>FG36/MAX(FG$2:FG$108)</f>
        <v>0</v>
      </c>
      <c r="GX36" s="181">
        <f>FH36/MAX(FH$2:FH$108)</f>
        <v>9.674676270263685E-4</v>
      </c>
      <c r="GY36" s="170">
        <f>MAX(FN36:GX36)</f>
        <v>0.48600625831649297</v>
      </c>
      <c r="GZ36" s="170">
        <f>SUM(FN36:GX36)</f>
        <v>2.1666260711991105</v>
      </c>
      <c r="HA36" s="183">
        <f>GZ36/MAX(GZ$2:GZ$108)</f>
        <v>0.12143230285941814</v>
      </c>
      <c r="HB36" s="168">
        <v>36</v>
      </c>
    </row>
    <row r="37" spans="1:210" s="168" customFormat="1" x14ac:dyDescent="0.3">
      <c r="A37" s="168" t="s">
        <v>506</v>
      </c>
      <c r="B37" s="168">
        <v>1.94</v>
      </c>
      <c r="C37" s="168" t="s">
        <v>601</v>
      </c>
      <c r="D37" s="168">
        <v>1</v>
      </c>
      <c r="G37" s="168" t="s">
        <v>50</v>
      </c>
      <c r="H37" s="168">
        <f>D37*456</f>
        <v>456</v>
      </c>
      <c r="K37" s="169">
        <f>AVERAGE(H37:J37)</f>
        <v>456</v>
      </c>
      <c r="M37" s="171">
        <f>B37</f>
        <v>1.94</v>
      </c>
      <c r="Q37" s="171">
        <f>1/B37</f>
        <v>0.51546391752577325</v>
      </c>
      <c r="T37" s="172" t="s">
        <v>549</v>
      </c>
      <c r="U37" s="172" t="s">
        <v>550</v>
      </c>
      <c r="V37" s="173">
        <v>72.23</v>
      </c>
      <c r="W37" s="173">
        <v>143</v>
      </c>
      <c r="X37" s="173">
        <v>21.43</v>
      </c>
      <c r="Y37" s="173">
        <v>5.66</v>
      </c>
      <c r="Z37" s="173">
        <v>1.05</v>
      </c>
      <c r="AA37" s="173">
        <v>0</v>
      </c>
      <c r="AB37" s="173">
        <v>0</v>
      </c>
      <c r="AC37" s="173">
        <v>0</v>
      </c>
      <c r="AD37" s="173">
        <v>17</v>
      </c>
      <c r="AE37" s="173">
        <v>0.84</v>
      </c>
      <c r="AF37" s="173">
        <v>23</v>
      </c>
      <c r="AG37" s="173">
        <v>211</v>
      </c>
      <c r="AH37" s="173">
        <v>389</v>
      </c>
      <c r="AI37" s="173">
        <v>52</v>
      </c>
      <c r="AJ37" s="173">
        <v>1.84</v>
      </c>
      <c r="AK37" s="173">
        <v>6.2E-2</v>
      </c>
      <c r="AL37" s="173">
        <v>1.2E-2</v>
      </c>
      <c r="AM37" s="173">
        <v>36.1</v>
      </c>
      <c r="AN37" s="173">
        <v>0.6</v>
      </c>
      <c r="AO37" s="173">
        <v>0.98899999999999999</v>
      </c>
      <c r="AP37" s="173">
        <v>0.26700000000000002</v>
      </c>
      <c r="AQ37" s="173">
        <v>4.915</v>
      </c>
      <c r="AR37" s="173">
        <v>0.78100000000000003</v>
      </c>
      <c r="AS37" s="173">
        <v>0.52700000000000002</v>
      </c>
      <c r="AT37" s="173">
        <v>5</v>
      </c>
      <c r="AU37" s="173">
        <v>0</v>
      </c>
      <c r="AV37" s="173">
        <v>5</v>
      </c>
      <c r="AW37" s="173">
        <v>5</v>
      </c>
      <c r="AX37" s="173">
        <v>75.599999999999994</v>
      </c>
      <c r="AY37" s="173">
        <v>0.63</v>
      </c>
      <c r="AZ37" s="173">
        <v>7</v>
      </c>
      <c r="BA37" s="173">
        <v>2</v>
      </c>
      <c r="BB37" s="173">
        <v>2</v>
      </c>
      <c r="BC37" s="173">
        <v>0</v>
      </c>
      <c r="BD37" s="173">
        <v>0</v>
      </c>
      <c r="BE37" s="173">
        <v>0</v>
      </c>
      <c r="BF37" s="173">
        <v>0</v>
      </c>
      <c r="BG37" s="173">
        <v>0</v>
      </c>
      <c r="BH37" s="173">
        <v>0.18</v>
      </c>
      <c r="BI37" s="173">
        <v>0.5</v>
      </c>
      <c r="BJ37" s="173">
        <v>22</v>
      </c>
      <c r="BK37" s="173">
        <v>0</v>
      </c>
      <c r="BL37" s="173">
        <v>1.95</v>
      </c>
      <c r="BM37" s="173">
        <v>2.56</v>
      </c>
      <c r="BN37" s="173">
        <v>0.61</v>
      </c>
      <c r="BO37" s="173">
        <v>59</v>
      </c>
      <c r="BP37" s="173">
        <v>85</v>
      </c>
      <c r="BQ37" s="172" t="s">
        <v>542</v>
      </c>
      <c r="BR37" s="173">
        <v>106</v>
      </c>
      <c r="BS37" s="172" t="s">
        <v>551</v>
      </c>
      <c r="BT37" s="173">
        <v>30</v>
      </c>
      <c r="BU37" s="168">
        <f>AVERAGE(BP37,BR37)</f>
        <v>95.5</v>
      </c>
      <c r="BV37" s="168">
        <f>_xlfn.STDEV.P(BP37,BR37)</f>
        <v>10.5</v>
      </c>
      <c r="BW37" s="168">
        <f>(1-BT37/100)*K37</f>
        <v>319.2</v>
      </c>
      <c r="BX37" s="174">
        <f>(V37/100)*$BW37</f>
        <v>230.55816000000002</v>
      </c>
      <c r="BY37" s="174">
        <f>(W37/100)*$BW37</f>
        <v>456.45599999999996</v>
      </c>
      <c r="BZ37" s="174">
        <f>(X37/100)*$BW37</f>
        <v>68.404559999999989</v>
      </c>
      <c r="CA37" s="174">
        <f>(Y37/100)*$BW37</f>
        <v>18.06672</v>
      </c>
      <c r="CB37" s="174">
        <f>(Z37/100)*$BW37</f>
        <v>3.3515999999999999</v>
      </c>
      <c r="CC37" s="174">
        <f>(AA37/100)*$BW37</f>
        <v>0</v>
      </c>
      <c r="CD37" s="174">
        <f>(AB37/100)*$BW37</f>
        <v>0</v>
      </c>
      <c r="CE37" s="174">
        <f>(AC37/100)*$BW37</f>
        <v>0</v>
      </c>
      <c r="CF37" s="174">
        <f>(AD37/100)*$BW37</f>
        <v>54.264000000000003</v>
      </c>
      <c r="CG37" s="174">
        <f>(AE37/100)*$BW37</f>
        <v>2.6812799999999997</v>
      </c>
      <c r="CH37" s="174">
        <f>(AF37/100)*$BW37</f>
        <v>73.415999999999997</v>
      </c>
      <c r="CI37" s="174">
        <f>(AG37/100)*$BW37</f>
        <v>673.51199999999994</v>
      </c>
      <c r="CJ37" s="174">
        <f>(AH37/100)*$BW37</f>
        <v>1241.6880000000001</v>
      </c>
      <c r="CK37" s="174">
        <f>(AI37/100)*$BW37</f>
        <v>165.98400000000001</v>
      </c>
      <c r="CL37" s="174">
        <f>(AJ37/100)*$BW37</f>
        <v>5.8732799999999994</v>
      </c>
      <c r="CM37" s="174">
        <f>(AK37/100)*$BW37</f>
        <v>0.197904</v>
      </c>
      <c r="CN37" s="174">
        <f>(AL37/100)*$BW37</f>
        <v>3.8303999999999998E-2</v>
      </c>
      <c r="CO37" s="174">
        <f>(AM37/100)*$BW37</f>
        <v>115.23119999999999</v>
      </c>
      <c r="CP37" s="174">
        <f>(AN37/100)*$BW37</f>
        <v>1.9152</v>
      </c>
      <c r="CQ37" s="174">
        <f>(AO37/100)*$BW37</f>
        <v>3.1568879999999999</v>
      </c>
      <c r="CR37" s="174">
        <f>(AP37/100)*$BW37</f>
        <v>0.85226400000000002</v>
      </c>
      <c r="CS37" s="174">
        <f>(AQ37/100)*$BW37</f>
        <v>15.68868</v>
      </c>
      <c r="CT37" s="174">
        <f>(AR37/100)*$BW37</f>
        <v>2.4929519999999998</v>
      </c>
      <c r="CU37" s="174">
        <f>(AS37/100)*$BW37</f>
        <v>1.6821840000000001</v>
      </c>
      <c r="CV37" s="174">
        <f>(AT37/100)*$BW37</f>
        <v>15.96</v>
      </c>
      <c r="CW37" s="174">
        <f>(AU37/100)*$BW37</f>
        <v>0</v>
      </c>
      <c r="CX37" s="174">
        <f>(AV37/100)*$BW37</f>
        <v>15.96</v>
      </c>
      <c r="CY37" s="174">
        <f>(AW37/100)*$BW37</f>
        <v>15.96</v>
      </c>
      <c r="CZ37" s="174">
        <f>(AX37/100)*$BW37</f>
        <v>241.31519999999995</v>
      </c>
      <c r="DA37" s="174">
        <f>(AY37/100)*$BW37</f>
        <v>2.0109599999999999</v>
      </c>
      <c r="DB37" s="174">
        <f>(AZ37/100)*$BW37</f>
        <v>22.344000000000001</v>
      </c>
      <c r="DC37" s="174">
        <f>(BA37/100)*$BW37</f>
        <v>6.3840000000000003</v>
      </c>
      <c r="DD37" s="174">
        <f>(BB37/100)*$BW37</f>
        <v>6.3840000000000003</v>
      </c>
      <c r="DE37" s="174">
        <f>(BC37/100)*$BW37</f>
        <v>0</v>
      </c>
      <c r="DF37" s="174">
        <f>(BD37/100)*$BW37</f>
        <v>0</v>
      </c>
      <c r="DG37" s="174">
        <f>(BE37/100)*$BW37</f>
        <v>0</v>
      </c>
      <c r="DH37" s="174">
        <f>(BF37/100)*$BW37</f>
        <v>0</v>
      </c>
      <c r="DI37" s="174">
        <f>(BG37/100)*$BW37</f>
        <v>0</v>
      </c>
      <c r="DJ37" s="174">
        <f>(BH37/100)*$BW37</f>
        <v>0.57455999999999996</v>
      </c>
      <c r="DK37" s="174">
        <f>(BI37/100)*$BW37</f>
        <v>1.5960000000000001</v>
      </c>
      <c r="DL37" s="174">
        <f>(BJ37/100)*$BW37</f>
        <v>70.224000000000004</v>
      </c>
      <c r="DM37" s="174">
        <f>(BK37/100)*$BW37</f>
        <v>0</v>
      </c>
      <c r="DN37" s="174">
        <f>(BL37/100)*$BW37</f>
        <v>6.2244000000000002</v>
      </c>
      <c r="DO37" s="174">
        <f>(BM37/100)*$BW37</f>
        <v>8.1715199999999992</v>
      </c>
      <c r="DP37" s="174">
        <f>(BN37/100)*$BW37</f>
        <v>1.9471199999999997</v>
      </c>
      <c r="DQ37" s="174">
        <f>(BO37/100)*$BW37</f>
        <v>188.32799999999997</v>
      </c>
      <c r="DR37" s="174"/>
      <c r="DS37" s="174">
        <f>BX37/$M37</f>
        <v>118.84441237113403</v>
      </c>
      <c r="DT37" s="174">
        <f>BY37/$M37</f>
        <v>235.28659793814433</v>
      </c>
      <c r="DU37" s="174">
        <f>BZ37/$M37</f>
        <v>35.260082474226799</v>
      </c>
      <c r="DV37" s="174">
        <f>CA37/$M37</f>
        <v>9.3127422680412373</v>
      </c>
      <c r="DW37" s="174">
        <f>CB37/$M37</f>
        <v>1.7276288659793815</v>
      </c>
      <c r="DX37" s="174">
        <f>CC37/$M37</f>
        <v>0</v>
      </c>
      <c r="DY37" s="174">
        <f>CD37/$M37</f>
        <v>0</v>
      </c>
      <c r="DZ37" s="174">
        <f>CE37/$M37</f>
        <v>0</v>
      </c>
      <c r="EA37" s="174">
        <f>CF37/$M37</f>
        <v>27.97113402061856</v>
      </c>
      <c r="EB37" s="174">
        <f>CG37/$M37</f>
        <v>1.382103092783505</v>
      </c>
      <c r="EC37" s="174">
        <f>CH37/$M37</f>
        <v>37.843298969072166</v>
      </c>
      <c r="ED37" s="174">
        <f>CI37/$M37</f>
        <v>347.17113402061852</v>
      </c>
      <c r="EE37" s="174">
        <f>CJ37/$M37</f>
        <v>640.04536082474237</v>
      </c>
      <c r="EF37" s="174">
        <f>CK37/$M37</f>
        <v>85.558762886597947</v>
      </c>
      <c r="EG37" s="174">
        <f>CL37/$M37</f>
        <v>3.0274639175257732</v>
      </c>
      <c r="EH37" s="174">
        <f>CM37/$M37</f>
        <v>0.10201237113402062</v>
      </c>
      <c r="EI37" s="174">
        <f>CN37/$M37</f>
        <v>1.9744329896907217E-2</v>
      </c>
      <c r="EJ37" s="174">
        <f>CO37/$M37</f>
        <v>59.397525773195873</v>
      </c>
      <c r="EK37" s="174">
        <f>CP37/$M37</f>
        <v>0.98721649484536089</v>
      </c>
      <c r="EL37" s="174">
        <f>CQ37/$M37</f>
        <v>1.6272618556701031</v>
      </c>
      <c r="EM37" s="174">
        <f>CR37/$M37</f>
        <v>0.43931134020618556</v>
      </c>
      <c r="EN37" s="174">
        <f>CS37/$M37</f>
        <v>8.0869484536082474</v>
      </c>
      <c r="EO37" s="174">
        <f>CT37/$M37</f>
        <v>1.2850268041237114</v>
      </c>
      <c r="EP37" s="174">
        <f>CU37/$M37</f>
        <v>0.86710515463917537</v>
      </c>
      <c r="EQ37" s="174">
        <f>CV37/$M37</f>
        <v>8.2268041237113412</v>
      </c>
      <c r="ER37" s="174">
        <f>CW37/$M37</f>
        <v>0</v>
      </c>
      <c r="ES37" s="174">
        <f>CX37/$M37</f>
        <v>8.2268041237113412</v>
      </c>
      <c r="ET37" s="174">
        <f>CY37/$M37</f>
        <v>8.2268041237113412</v>
      </c>
      <c r="EU37" s="174">
        <f>CZ37/$M37</f>
        <v>124.38927835051544</v>
      </c>
      <c r="EV37" s="174">
        <f>DA37/$M37</f>
        <v>1.0365773195876289</v>
      </c>
      <c r="EW37" s="174">
        <f>DB37/$M37</f>
        <v>11.517525773195878</v>
      </c>
      <c r="EX37" s="174">
        <f>DC37/$M37</f>
        <v>3.2907216494845364</v>
      </c>
      <c r="EY37" s="174">
        <f>DD37/$M37</f>
        <v>3.2907216494845364</v>
      </c>
      <c r="EZ37" s="174">
        <f>DE37/$M37</f>
        <v>0</v>
      </c>
      <c r="FA37" s="174">
        <f>DF37/$M37</f>
        <v>0</v>
      </c>
      <c r="FB37" s="174">
        <f>DG37/$M37</f>
        <v>0</v>
      </c>
      <c r="FC37" s="174">
        <f>DH37/$M37</f>
        <v>0</v>
      </c>
      <c r="FD37" s="174">
        <f>DI37/$M37</f>
        <v>0</v>
      </c>
      <c r="FE37" s="174">
        <f>DJ37/$M37</f>
        <v>0.29616494845360825</v>
      </c>
      <c r="FF37" s="174">
        <f>DK37/$M37</f>
        <v>0.8226804123711341</v>
      </c>
      <c r="FG37" s="174">
        <f>DL37/$M37</f>
        <v>36.197938144329903</v>
      </c>
      <c r="FH37" s="174">
        <f>DM37/$M37</f>
        <v>0</v>
      </c>
      <c r="FI37" s="174">
        <f>DN37/$M37</f>
        <v>3.2084536082474227</v>
      </c>
      <c r="FJ37" s="174">
        <f>DO37/$M37</f>
        <v>4.2121237113402055</v>
      </c>
      <c r="FK37" s="174">
        <f>DP37/$M37</f>
        <v>1.0036701030927835</v>
      </c>
      <c r="FL37" s="174">
        <f>DQ37/$M37</f>
        <v>97.076288659793804</v>
      </c>
      <c r="FN37" s="181">
        <f>DT37/MAX(DT$2:DT$108)</f>
        <v>3.6005154639175259E-2</v>
      </c>
      <c r="FO37" s="181">
        <f>DU37/MAX(DU$2:DU$108)</f>
        <v>0.19013053761938503</v>
      </c>
      <c r="FP37" s="181">
        <f>DY37/MAX(DY$2:DY$108)</f>
        <v>0</v>
      </c>
      <c r="FQ37" s="181">
        <f>EA37/MAX(EA$2:EA$108)</f>
        <v>1.4391404620610497E-2</v>
      </c>
      <c r="FR37" s="181">
        <f>EB37/MAX(EB$2:EB$108)</f>
        <v>1.6591717028083895E-2</v>
      </c>
      <c r="FS37" s="181">
        <f>EC37/MAX(EC$2:EC$108)</f>
        <v>9.5815370196813493E-2</v>
      </c>
      <c r="FT37" s="181">
        <f>ED37/MAX(ED$2:ED$108)</f>
        <v>0.17905593738067963</v>
      </c>
      <c r="FU37" s="181">
        <f>EE37/MAX(EE$2:EE$108)</f>
        <v>0.11543693997494944</v>
      </c>
      <c r="FV37" s="181">
        <f>EF37/MAX(EF$2:EF$108)</f>
        <v>7.2834834051067915E-2</v>
      </c>
      <c r="FW37" s="181">
        <f>EG37/MAX(EG$2:EG$108)</f>
        <v>0.2376310299756767</v>
      </c>
      <c r="FX37" s="181">
        <f>EH37/MAX(EH$2:EH$108)</f>
        <v>2.1743787222985252E-2</v>
      </c>
      <c r="FY37" s="181">
        <f>EI37/MAX(EI$2:EI$108)</f>
        <v>1.6126009009281373E-3</v>
      </c>
      <c r="FZ37" s="181">
        <f>EJ37/MAX(EJ$2:EJ$108)</f>
        <v>9.7597238694766289E-2</v>
      </c>
      <c r="GA37" s="181">
        <f>EK37/MAX(EK$2:EK$108)</f>
        <v>2.5537158088838365E-3</v>
      </c>
      <c r="GB37" s="181">
        <f>EL37/MAX(EL$2:EL$108)</f>
        <v>0.11546667542189241</v>
      </c>
      <c r="GC37" s="181">
        <f>EM37/MAX(EM$2:EM$108)</f>
        <v>4.9535247714846201E-2</v>
      </c>
      <c r="GD37" s="181">
        <f>EN37/MAX(EN$2:EN$108)</f>
        <v>7.6296954013354568E-2</v>
      </c>
      <c r="GE37" s="181">
        <f>EO37/MAX(EO$2:EO$108)</f>
        <v>0.16342065621616533</v>
      </c>
      <c r="GF37" s="181">
        <f>EP37/MAX(EP$2:EP$108)</f>
        <v>0.26902907150197242</v>
      </c>
      <c r="GG37" s="181">
        <f>EQ37/MAX(EQ$2:EQ$108)</f>
        <v>2.5040842769421439E-3</v>
      </c>
      <c r="GH37" s="181">
        <f>ER37/MAX(ER$2:ER$108)</f>
        <v>0</v>
      </c>
      <c r="GI37" s="181">
        <f>ES37/MAX(ES$2:ES$108)</f>
        <v>6.795829816598869E-3</v>
      </c>
      <c r="GJ37" s="181">
        <f>ET37/MAX(ET$2:ET$108)</f>
        <v>1.5747334112728949E-3</v>
      </c>
      <c r="GK37" s="181">
        <f>EU37/MAX(EU$2:EU$108)</f>
        <v>9.4145149177305903E-2</v>
      </c>
      <c r="GL37" s="181">
        <f>EV37/MAX(EV$2:EV$108)</f>
        <v>0.12212109991620056</v>
      </c>
      <c r="GM37" s="181">
        <f>EW37/MAX(EW$2:EW$108)</f>
        <v>1.0600258497093854E-4</v>
      </c>
      <c r="GN37" s="181">
        <f>EX37/MAX(EX$2:EX$108)</f>
        <v>6.0594668418289112E-4</v>
      </c>
      <c r="GO37" s="181">
        <f>EY37/MAX(EY$2:EY$108)</f>
        <v>3.6563573883161516E-3</v>
      </c>
      <c r="GP37" s="181">
        <f>EZ37/MAX(EZ$2:EZ$108)</f>
        <v>0</v>
      </c>
      <c r="GQ37" s="181">
        <f>FA37/MAX(FA$2:FA$108)</f>
        <v>0</v>
      </c>
      <c r="GR37" s="181">
        <f>FB37/MAX(FB$2:FB$108)</f>
        <v>0</v>
      </c>
      <c r="GS37" s="181">
        <f>FC37/MAX(FC$2:FC$108)</f>
        <v>0</v>
      </c>
      <c r="GT37" s="181">
        <f>FD37/MAX(FD$2:FD$108)</f>
        <v>0</v>
      </c>
      <c r="GU37" s="181">
        <f>FE37/MAX(FE$2:FE$108)</f>
        <v>4.547540604940674E-3</v>
      </c>
      <c r="GV37" s="181">
        <f>FF37/MAX(FF$2:FF$108)</f>
        <v>3.6792505025542661E-2</v>
      </c>
      <c r="GW37" s="181">
        <f>FG37/MAX(FG$2:FG$108)</f>
        <v>4.126531936198119E-2</v>
      </c>
      <c r="GX37" s="181">
        <f>FH37/MAX(FH$2:FH$108)</f>
        <v>0</v>
      </c>
      <c r="GY37" s="170">
        <f>MAX(FN37:GX37)</f>
        <v>0.26902907150197242</v>
      </c>
      <c r="GZ37" s="170">
        <f>SUM(FN37:GX37)</f>
        <v>2.0692634412304916</v>
      </c>
      <c r="HA37" s="183">
        <f>GZ37/MAX(GZ$2:GZ$108)</f>
        <v>0.11597544598563583</v>
      </c>
      <c r="HB37" s="168">
        <v>43</v>
      </c>
    </row>
    <row r="38" spans="1:210" s="168" customFormat="1" x14ac:dyDescent="0.3">
      <c r="A38" s="168" t="s">
        <v>544</v>
      </c>
      <c r="B38" s="168">
        <v>2.99</v>
      </c>
      <c r="C38" s="168" t="s">
        <v>601</v>
      </c>
      <c r="D38" s="168">
        <v>1</v>
      </c>
      <c r="G38" s="168" t="s">
        <v>602</v>
      </c>
      <c r="H38" s="168">
        <f>D38*456</f>
        <v>456</v>
      </c>
      <c r="K38" s="169">
        <f>AVERAGE(H38:J38)</f>
        <v>456</v>
      </c>
      <c r="M38" s="171">
        <f>B38</f>
        <v>2.99</v>
      </c>
      <c r="Q38" s="171">
        <f>1/B38</f>
        <v>0.33444816053511706</v>
      </c>
      <c r="T38" s="172" t="s">
        <v>545</v>
      </c>
      <c r="U38" s="172" t="s">
        <v>546</v>
      </c>
      <c r="V38" s="173">
        <v>69.739999999999995</v>
      </c>
      <c r="W38" s="173">
        <v>180</v>
      </c>
      <c r="X38" s="173">
        <v>16.899999999999999</v>
      </c>
      <c r="Y38" s="173">
        <v>12.54</v>
      </c>
      <c r="Z38" s="173">
        <v>0.96</v>
      </c>
      <c r="AA38" s="173">
        <v>0</v>
      </c>
      <c r="AB38" s="173">
        <v>0</v>
      </c>
      <c r="AC38" s="173">
        <v>0</v>
      </c>
      <c r="AD38" s="173">
        <v>33</v>
      </c>
      <c r="AE38" s="173">
        <v>1.32</v>
      </c>
      <c r="AF38" s="173">
        <v>19</v>
      </c>
      <c r="AG38" s="173">
        <v>179</v>
      </c>
      <c r="AH38" s="173">
        <v>202</v>
      </c>
      <c r="AI38" s="173">
        <v>54</v>
      </c>
      <c r="AJ38" s="173">
        <v>2.75</v>
      </c>
      <c r="AK38" s="173">
        <v>0.123</v>
      </c>
      <c r="AL38" s="173">
        <v>8.9999999999999993E-3</v>
      </c>
      <c r="AM38" s="173">
        <v>24.6</v>
      </c>
      <c r="AN38" s="173">
        <v>0</v>
      </c>
      <c r="AO38" s="173">
        <v>6.7000000000000004E-2</v>
      </c>
      <c r="AP38" s="173">
        <v>0.17699999999999999</v>
      </c>
      <c r="AQ38" s="173">
        <v>5.0750000000000002</v>
      </c>
      <c r="AR38" s="173">
        <v>1.1000000000000001</v>
      </c>
      <c r="AS38" s="173">
        <v>0.48499999999999999</v>
      </c>
      <c r="AT38" s="173">
        <v>6</v>
      </c>
      <c r="AU38" s="173">
        <v>0</v>
      </c>
      <c r="AV38" s="173">
        <v>6</v>
      </c>
      <c r="AW38" s="173">
        <v>6</v>
      </c>
      <c r="AX38" s="173">
        <v>51.6</v>
      </c>
      <c r="AY38" s="173">
        <v>1.3</v>
      </c>
      <c r="AZ38" s="173">
        <v>101</v>
      </c>
      <c r="BA38" s="173">
        <v>30</v>
      </c>
      <c r="BB38" s="173">
        <v>30</v>
      </c>
      <c r="BC38" s="173">
        <v>0</v>
      </c>
      <c r="BD38" s="173">
        <v>0</v>
      </c>
      <c r="BE38" s="173">
        <v>0</v>
      </c>
      <c r="BF38" s="173">
        <v>0</v>
      </c>
      <c r="BG38" s="173">
        <v>0</v>
      </c>
      <c r="BH38" s="173">
        <v>0.08</v>
      </c>
      <c r="BI38" s="173">
        <v>0.4</v>
      </c>
      <c r="BJ38" s="173">
        <v>14</v>
      </c>
      <c r="BK38" s="173">
        <v>0</v>
      </c>
      <c r="BL38" s="173">
        <v>3.4140000000000001</v>
      </c>
      <c r="BM38" s="173">
        <v>4.5510000000000002</v>
      </c>
      <c r="BN38" s="173">
        <v>3.4849999999999999</v>
      </c>
      <c r="BO38" s="173">
        <v>78</v>
      </c>
      <c r="BP38" s="173">
        <v>85</v>
      </c>
      <c r="BQ38" s="172" t="s">
        <v>547</v>
      </c>
      <c r="BR38" s="173">
        <v>28.35</v>
      </c>
      <c r="BS38" s="172" t="s">
        <v>548</v>
      </c>
      <c r="BT38" s="173">
        <v>0</v>
      </c>
      <c r="BU38" s="168">
        <f>AVERAGE(BP38,BR38)</f>
        <v>56.674999999999997</v>
      </c>
      <c r="BV38" s="168">
        <f>_xlfn.STDEV.P(BP38,BR38)</f>
        <v>28.325000000000006</v>
      </c>
      <c r="BW38" s="168">
        <f>(1-BT38/100)*K38</f>
        <v>456</v>
      </c>
      <c r="BX38" s="174">
        <f>(V38/100)*$BW38</f>
        <v>318.01439999999997</v>
      </c>
      <c r="BY38" s="174">
        <f>(W38/100)*$BW38</f>
        <v>820.80000000000007</v>
      </c>
      <c r="BZ38" s="174">
        <f>(X38/100)*$BW38</f>
        <v>77.063999999999993</v>
      </c>
      <c r="CA38" s="174">
        <f>(Y38/100)*$BW38</f>
        <v>57.182399999999994</v>
      </c>
      <c r="CB38" s="174">
        <f>(Z38/100)*$BW38</f>
        <v>4.3775999999999993</v>
      </c>
      <c r="CC38" s="174">
        <f>(AA38/100)*$BW38</f>
        <v>0</v>
      </c>
      <c r="CD38" s="174">
        <f>(AB38/100)*$BW38</f>
        <v>0</v>
      </c>
      <c r="CE38" s="174">
        <f>(AC38/100)*$BW38</f>
        <v>0</v>
      </c>
      <c r="CF38" s="174">
        <f>(AD38/100)*$BW38</f>
        <v>150.48000000000002</v>
      </c>
      <c r="CG38" s="174">
        <f>(AE38/100)*$BW38</f>
        <v>6.0191999999999997</v>
      </c>
      <c r="CH38" s="174">
        <f>(AF38/100)*$BW38</f>
        <v>86.64</v>
      </c>
      <c r="CI38" s="174">
        <f>(AG38/100)*$BW38</f>
        <v>816.24</v>
      </c>
      <c r="CJ38" s="174">
        <f>(AH38/100)*$BW38</f>
        <v>921.12</v>
      </c>
      <c r="CK38" s="174">
        <f>(AI38/100)*$BW38</f>
        <v>246.24</v>
      </c>
      <c r="CL38" s="174">
        <f>(AJ38/100)*$BW38</f>
        <v>12.540000000000001</v>
      </c>
      <c r="CM38" s="174">
        <f>(AK38/100)*$BW38</f>
        <v>0.56087999999999993</v>
      </c>
      <c r="CN38" s="174">
        <f>(AL38/100)*$BW38</f>
        <v>4.1039999999999993E-2</v>
      </c>
      <c r="CO38" s="174">
        <f>(AM38/100)*$BW38</f>
        <v>112.17600000000002</v>
      </c>
      <c r="CP38" s="174">
        <f>(AN38/100)*$BW38</f>
        <v>0</v>
      </c>
      <c r="CQ38" s="174">
        <f>(AO38/100)*$BW38</f>
        <v>0.30552000000000001</v>
      </c>
      <c r="CR38" s="174">
        <f>(AP38/100)*$BW38</f>
        <v>0.80711999999999995</v>
      </c>
      <c r="CS38" s="174">
        <f>(AQ38/100)*$BW38</f>
        <v>23.142000000000003</v>
      </c>
      <c r="CT38" s="174">
        <f>(AR38/100)*$BW38</f>
        <v>5.0160000000000009</v>
      </c>
      <c r="CU38" s="174">
        <f>(AS38/100)*$BW38</f>
        <v>2.2116000000000002</v>
      </c>
      <c r="CV38" s="174">
        <f>(AT38/100)*$BW38</f>
        <v>27.36</v>
      </c>
      <c r="CW38" s="174">
        <f>(AU38/100)*$BW38</f>
        <v>0</v>
      </c>
      <c r="CX38" s="174">
        <f>(AV38/100)*$BW38</f>
        <v>27.36</v>
      </c>
      <c r="CY38" s="174">
        <f>(AW38/100)*$BW38</f>
        <v>27.36</v>
      </c>
      <c r="CZ38" s="174">
        <f>(AX38/100)*$BW38</f>
        <v>235.29599999999999</v>
      </c>
      <c r="DA38" s="174">
        <f>(AY38/100)*$BW38</f>
        <v>5.9280000000000008</v>
      </c>
      <c r="DB38" s="174">
        <f>(AZ38/100)*$BW38</f>
        <v>460.56</v>
      </c>
      <c r="DC38" s="174">
        <f>(BA38/100)*$BW38</f>
        <v>136.79999999999998</v>
      </c>
      <c r="DD38" s="174">
        <f>(BB38/100)*$BW38</f>
        <v>136.79999999999998</v>
      </c>
      <c r="DE38" s="174">
        <f>(BC38/100)*$BW38</f>
        <v>0</v>
      </c>
      <c r="DF38" s="174">
        <f>(BD38/100)*$BW38</f>
        <v>0</v>
      </c>
      <c r="DG38" s="174">
        <f>(BE38/100)*$BW38</f>
        <v>0</v>
      </c>
      <c r="DH38" s="174">
        <f>(BF38/100)*$BW38</f>
        <v>0</v>
      </c>
      <c r="DI38" s="174">
        <f>(BG38/100)*$BW38</f>
        <v>0</v>
      </c>
      <c r="DJ38" s="174">
        <f>(BH38/100)*$BW38</f>
        <v>0.36480000000000001</v>
      </c>
      <c r="DK38" s="174">
        <f>(BI38/100)*$BW38</f>
        <v>1.8240000000000001</v>
      </c>
      <c r="DL38" s="174">
        <f>(BJ38/100)*$BW38</f>
        <v>63.84</v>
      </c>
      <c r="DM38" s="174">
        <f>(BK38/100)*$BW38</f>
        <v>0</v>
      </c>
      <c r="DN38" s="174">
        <f>(BL38/100)*$BW38</f>
        <v>15.567840000000002</v>
      </c>
      <c r="DO38" s="174">
        <f>(BM38/100)*$BW38</f>
        <v>20.752560000000003</v>
      </c>
      <c r="DP38" s="174">
        <f>(BN38/100)*$BW38</f>
        <v>15.8916</v>
      </c>
      <c r="DQ38" s="174">
        <f>(BO38/100)*$BW38</f>
        <v>355.68</v>
      </c>
      <c r="DR38" s="174"/>
      <c r="DS38" s="174">
        <f>BX38/$M38</f>
        <v>106.35933110367891</v>
      </c>
      <c r="DT38" s="174">
        <f>BY38/$M38</f>
        <v>274.5150501672241</v>
      </c>
      <c r="DU38" s="174">
        <f>BZ38/$M38</f>
        <v>25.773913043478256</v>
      </c>
      <c r="DV38" s="174">
        <f>CA38/$M38</f>
        <v>19.124548494983273</v>
      </c>
      <c r="DW38" s="174">
        <f>CB38/$M38</f>
        <v>1.464080267558528</v>
      </c>
      <c r="DX38" s="174">
        <f>CC38/$M38</f>
        <v>0</v>
      </c>
      <c r="DY38" s="174">
        <f>CD38/$M38</f>
        <v>0</v>
      </c>
      <c r="DZ38" s="174">
        <f>CE38/$M38</f>
        <v>0</v>
      </c>
      <c r="EA38" s="174">
        <f>CF38/$M38</f>
        <v>50.327759197324418</v>
      </c>
      <c r="EB38" s="174">
        <f>CG38/$M38</f>
        <v>2.0131103678929763</v>
      </c>
      <c r="EC38" s="174">
        <f>CH38/$M38</f>
        <v>28.976588628762538</v>
      </c>
      <c r="ED38" s="174">
        <f>CI38/$M38</f>
        <v>272.98996655518391</v>
      </c>
      <c r="EE38" s="174">
        <f>CJ38/$M38</f>
        <v>308.06688963210701</v>
      </c>
      <c r="EF38" s="174">
        <f>CK38/$M38</f>
        <v>82.354515050167223</v>
      </c>
      <c r="EG38" s="174">
        <f>CL38/$M38</f>
        <v>4.1939799331103682</v>
      </c>
      <c r="EH38" s="174">
        <f>CM38/$M38</f>
        <v>0.18758528428093643</v>
      </c>
      <c r="EI38" s="174">
        <f>CN38/$M38</f>
        <v>1.3725752508361201E-2</v>
      </c>
      <c r="EJ38" s="174">
        <f>CO38/$M38</f>
        <v>37.517056856187295</v>
      </c>
      <c r="EK38" s="174">
        <f>CP38/$M38</f>
        <v>0</v>
      </c>
      <c r="EL38" s="174">
        <f>CQ38/$M38</f>
        <v>0.10218060200668896</v>
      </c>
      <c r="EM38" s="174">
        <f>CR38/$M38</f>
        <v>0.26993979933110362</v>
      </c>
      <c r="EN38" s="174">
        <f>CS38/$M38</f>
        <v>7.7397993311036792</v>
      </c>
      <c r="EO38" s="174">
        <f>CT38/$M38</f>
        <v>1.6775919732441473</v>
      </c>
      <c r="EP38" s="174">
        <f>CU38/$M38</f>
        <v>0.73966555183946492</v>
      </c>
      <c r="EQ38" s="174">
        <f>CV38/$M38</f>
        <v>9.1505016722408019</v>
      </c>
      <c r="ER38" s="174">
        <f>CW38/$M38</f>
        <v>0</v>
      </c>
      <c r="ES38" s="174">
        <f>CX38/$M38</f>
        <v>9.1505016722408019</v>
      </c>
      <c r="ET38" s="174">
        <f>CY38/$M38</f>
        <v>9.1505016722408019</v>
      </c>
      <c r="EU38" s="174">
        <f>CZ38/$M38</f>
        <v>78.6943143812709</v>
      </c>
      <c r="EV38" s="174">
        <f>DA38/$M38</f>
        <v>1.982608695652174</v>
      </c>
      <c r="EW38" s="174">
        <f>DB38/$M38</f>
        <v>154.0334448160535</v>
      </c>
      <c r="EX38" s="174">
        <f>DC38/$M38</f>
        <v>45.752508361204008</v>
      </c>
      <c r="EY38" s="174">
        <f>DD38/$M38</f>
        <v>45.752508361204008</v>
      </c>
      <c r="EZ38" s="174">
        <f>DE38/$M38</f>
        <v>0</v>
      </c>
      <c r="FA38" s="174">
        <f>DF38/$M38</f>
        <v>0</v>
      </c>
      <c r="FB38" s="174">
        <f>DG38/$M38</f>
        <v>0</v>
      </c>
      <c r="FC38" s="174">
        <f>DH38/$M38</f>
        <v>0</v>
      </c>
      <c r="FD38" s="174">
        <f>DI38/$M38</f>
        <v>0</v>
      </c>
      <c r="FE38" s="174">
        <f>DJ38/$M38</f>
        <v>0.12200668896321069</v>
      </c>
      <c r="FF38" s="174">
        <f>DK38/$M38</f>
        <v>0.61003344481605348</v>
      </c>
      <c r="FG38" s="174">
        <f>DL38/$M38</f>
        <v>21.351170568561873</v>
      </c>
      <c r="FH38" s="174">
        <f>DM38/$M38</f>
        <v>0</v>
      </c>
      <c r="FI38" s="174">
        <f>DN38/$M38</f>
        <v>5.2066354515050168</v>
      </c>
      <c r="FJ38" s="174">
        <f>DO38/$M38</f>
        <v>6.9406555183946494</v>
      </c>
      <c r="FK38" s="174">
        <f>DP38/$M38</f>
        <v>5.3149163879598662</v>
      </c>
      <c r="FL38" s="174">
        <f>DQ38/$M38</f>
        <v>118.95652173913042</v>
      </c>
      <c r="FN38" s="181">
        <f>DT38/MAX(DT$2:DT$108)</f>
        <v>4.2008159065015253E-2</v>
      </c>
      <c r="FO38" s="181">
        <f>DU38/MAX(DU$2:DU$108)</f>
        <v>0.13897891325392481</v>
      </c>
      <c r="FP38" s="181">
        <f>DY38/MAX(DY$2:DY$108)</f>
        <v>0</v>
      </c>
      <c r="FQ38" s="181">
        <f>EA38/MAX(EA$2:EA$108)</f>
        <v>2.5894093021879203E-2</v>
      </c>
      <c r="FR38" s="181">
        <f>EB38/MAX(EB$2:EB$108)</f>
        <v>2.4166762772459924E-2</v>
      </c>
      <c r="FS38" s="181">
        <f>EC38/MAX(EC$2:EC$108)</f>
        <v>7.3365764670112479E-2</v>
      </c>
      <c r="FT38" s="181">
        <f>ED38/MAX(ED$2:ED$108)</f>
        <v>0.1407964821008299</v>
      </c>
      <c r="FU38" s="181">
        <f>EE38/MAX(EE$2:EE$108)</f>
        <v>5.55621542212359E-2</v>
      </c>
      <c r="FV38" s="181">
        <f>EF38/MAX(EF$2:EF$108)</f>
        <v>7.010710808179163E-2</v>
      </c>
      <c r="FW38" s="181">
        <f>EG38/MAX(EG$2:EG$108)</f>
        <v>0.32919294774513269</v>
      </c>
      <c r="FX38" s="181">
        <f>EH38/MAX(EH$2:EH$108)</f>
        <v>3.9983528097874171E-2</v>
      </c>
      <c r="FY38" s="181">
        <f>EI38/MAX(EI$2:EI$108)</f>
        <v>1.121038848949087E-3</v>
      </c>
      <c r="FZ38" s="181">
        <f>EJ38/MAX(EJ$2:EJ$108)</f>
        <v>6.1645011394915211E-2</v>
      </c>
      <c r="GA38" s="181">
        <f>EK38/MAX(EK$2:EK$108)</f>
        <v>0</v>
      </c>
      <c r="GB38" s="181">
        <f>EL38/MAX(EL$2:EL$108)</f>
        <v>7.2504952815116196E-3</v>
      </c>
      <c r="GC38" s="181">
        <f>EM38/MAX(EM$2:EM$108)</f>
        <v>3.0437490690967191E-2</v>
      </c>
      <c r="GD38" s="181">
        <f>EN38/MAX(EN$2:EN$108)</f>
        <v>7.3021748194070576E-2</v>
      </c>
      <c r="GE38" s="181">
        <f>EO38/MAX(EO$2:EO$108)</f>
        <v>0.21334432888929616</v>
      </c>
      <c r="GF38" s="181">
        <f>EP38/MAX(EP$2:EP$108)</f>
        <v>0.22948950951187777</v>
      </c>
      <c r="GG38" s="181">
        <f>EQ38/MAX(EQ$2:EQ$108)</f>
        <v>2.7852404188826135E-3</v>
      </c>
      <c r="GH38" s="181">
        <f>ER38/MAX(ER$2:ER$108)</f>
        <v>0</v>
      </c>
      <c r="GI38" s="181">
        <f>ES38/MAX(ES$2:ES$108)</f>
        <v>7.5588589646641974E-3</v>
      </c>
      <c r="GJ38" s="181">
        <f>ET38/MAX(ET$2:ET$108)</f>
        <v>1.7515429438333965E-3</v>
      </c>
      <c r="GK38" s="181">
        <f>EU38/MAX(EU$2:EU$108)</f>
        <v>5.9560502842967558E-2</v>
      </c>
      <c r="GL38" s="181">
        <f>EV38/MAX(EV$2:EV$108)</f>
        <v>0.23357481399726815</v>
      </c>
      <c r="GM38" s="181">
        <f>EW38/MAX(EW$2:EW$108)</f>
        <v>1.417660671572295E-3</v>
      </c>
      <c r="GN38" s="181">
        <f>EX38/MAX(EX$2:EX$108)</f>
        <v>8.4247723410043607E-3</v>
      </c>
      <c r="GO38" s="181">
        <f>EY38/MAX(EY$2:EY$108)</f>
        <v>5.0836120401337788E-2</v>
      </c>
      <c r="GP38" s="181">
        <f>EZ38/MAX(EZ$2:EZ$108)</f>
        <v>0</v>
      </c>
      <c r="GQ38" s="181">
        <f>FA38/MAX(FA$2:FA$108)</f>
        <v>0</v>
      </c>
      <c r="GR38" s="181">
        <f>FB38/MAX(FB$2:FB$108)</f>
        <v>0</v>
      </c>
      <c r="GS38" s="181">
        <f>FC38/MAX(FC$2:FC$108)</f>
        <v>0</v>
      </c>
      <c r="GT38" s="181">
        <f>FD38/MAX(FD$2:FD$108)</f>
        <v>0</v>
      </c>
      <c r="GU38" s="181">
        <f>FE38/MAX(FE$2:FE$108)</f>
        <v>1.8733829746955262E-3</v>
      </c>
      <c r="GV38" s="181">
        <f>FF38/MAX(FF$2:FF$108)</f>
        <v>2.7282354419322603E-2</v>
      </c>
      <c r="GW38" s="181">
        <f>FG38/MAX(FG$2:FG$108)</f>
        <v>2.4340139727042714E-2</v>
      </c>
      <c r="GX38" s="181">
        <f>FH38/MAX(FH$2:FH$108)</f>
        <v>0</v>
      </c>
      <c r="GY38" s="170">
        <f>MAX(FN38:GX38)</f>
        <v>0.32919294774513269</v>
      </c>
      <c r="GZ38" s="170">
        <f>SUM(FN38:GX38)</f>
        <v>1.9757709255444351</v>
      </c>
      <c r="HA38" s="183">
        <f>GZ38/MAX(GZ$2:GZ$108)</f>
        <v>0.11073549635575124</v>
      </c>
      <c r="HB38" s="168">
        <v>44</v>
      </c>
    </row>
    <row r="39" spans="1:210" s="168" customFormat="1" x14ac:dyDescent="0.3">
      <c r="A39" s="168" t="s">
        <v>616</v>
      </c>
      <c r="B39" s="168">
        <v>1.88</v>
      </c>
      <c r="D39" s="168">
        <v>16</v>
      </c>
      <c r="G39" s="168" t="s">
        <v>86</v>
      </c>
      <c r="H39" s="168">
        <f>D39*456/16</f>
        <v>456</v>
      </c>
      <c r="K39" s="169">
        <f>AVERAGE(H39:J39)</f>
        <v>456</v>
      </c>
      <c r="M39" s="171">
        <f>B39</f>
        <v>1.88</v>
      </c>
      <c r="Q39" s="171">
        <f>1/B39</f>
        <v>0.53191489361702127</v>
      </c>
      <c r="T39" s="184" t="s">
        <v>634</v>
      </c>
      <c r="U39" s="184" t="s">
        <v>635</v>
      </c>
      <c r="V39" s="185">
        <v>98.35</v>
      </c>
      <c r="W39" s="185">
        <v>5</v>
      </c>
      <c r="X39" s="185">
        <v>0</v>
      </c>
      <c r="Y39" s="185">
        <v>0</v>
      </c>
      <c r="Z39" s="185">
        <v>0.4</v>
      </c>
      <c r="AA39" s="185">
        <v>1.38</v>
      </c>
      <c r="AB39" s="185">
        <v>0</v>
      </c>
      <c r="AC39" s="185">
        <v>1.38</v>
      </c>
      <c r="AD39" s="185">
        <v>0</v>
      </c>
      <c r="AE39" s="185">
        <v>0</v>
      </c>
      <c r="AF39" s="185">
        <v>0</v>
      </c>
      <c r="AG39" s="185">
        <v>0</v>
      </c>
      <c r="AH39" s="185">
        <v>0</v>
      </c>
      <c r="AI39" s="185">
        <v>75</v>
      </c>
      <c r="AJ39" s="185">
        <v>0</v>
      </c>
      <c r="AK39" s="185">
        <v>0</v>
      </c>
      <c r="AL39" s="176"/>
      <c r="AM39" s="185">
        <v>0</v>
      </c>
      <c r="AN39" s="187">
        <v>0</v>
      </c>
      <c r="AO39" s="185">
        <v>0</v>
      </c>
      <c r="AP39" s="185">
        <v>0.70799999999999996</v>
      </c>
      <c r="AQ39" s="185">
        <v>8.3330000000000002</v>
      </c>
      <c r="AR39" s="176"/>
      <c r="AS39" s="185">
        <v>0.83299999999999996</v>
      </c>
      <c r="AT39" s="185">
        <v>0</v>
      </c>
      <c r="AU39" s="187">
        <v>0</v>
      </c>
      <c r="AV39" s="185">
        <v>0</v>
      </c>
      <c r="AW39" s="187">
        <v>0</v>
      </c>
      <c r="AX39" s="185">
        <v>0</v>
      </c>
      <c r="AY39" s="187">
        <v>2.5</v>
      </c>
      <c r="AZ39" s="185">
        <v>0</v>
      </c>
      <c r="BA39" s="185">
        <v>0</v>
      </c>
      <c r="BB39" s="187">
        <v>0</v>
      </c>
      <c r="BC39" s="185">
        <v>0</v>
      </c>
      <c r="BD39" s="185">
        <v>0</v>
      </c>
      <c r="BE39" s="185">
        <v>0</v>
      </c>
      <c r="BF39" s="185">
        <v>0</v>
      </c>
      <c r="BG39" s="185">
        <v>0</v>
      </c>
      <c r="BH39" s="185">
        <v>0</v>
      </c>
      <c r="BI39" s="187">
        <v>0</v>
      </c>
      <c r="BJ39" s="187">
        <v>0</v>
      </c>
      <c r="BK39" s="185">
        <v>0</v>
      </c>
      <c r="BL39" s="187">
        <v>0</v>
      </c>
      <c r="BM39" s="187">
        <v>0</v>
      </c>
      <c r="BN39" s="187">
        <v>0</v>
      </c>
      <c r="BO39" s="187">
        <v>0</v>
      </c>
      <c r="BP39" s="185">
        <v>240</v>
      </c>
      <c r="BQ39" s="184" t="s">
        <v>627</v>
      </c>
      <c r="BR39" s="176"/>
      <c r="BS39" s="184" t="s">
        <v>393</v>
      </c>
      <c r="BT39" s="185">
        <v>0</v>
      </c>
      <c r="BU39" s="168">
        <f>AVERAGE(BP39,BR39)</f>
        <v>240</v>
      </c>
      <c r="BV39" s="168">
        <f>_xlfn.STDEV.P(BP39,BR39)</f>
        <v>0</v>
      </c>
      <c r="BW39" s="168">
        <f>(1-BT39/100)*K39</f>
        <v>456</v>
      </c>
      <c r="BX39" s="174">
        <f>(V39/100)*$BW39</f>
        <v>448.47599999999994</v>
      </c>
      <c r="BY39" s="174">
        <f>(W39/100)*$BW39</f>
        <v>22.8</v>
      </c>
      <c r="BZ39" s="174">
        <f>(X39/100)*$BW39</f>
        <v>0</v>
      </c>
      <c r="CA39" s="174">
        <f>(Y39/100)*$BW39</f>
        <v>0</v>
      </c>
      <c r="CB39" s="174">
        <f>(Z39/100)*$BW39</f>
        <v>1.8240000000000001</v>
      </c>
      <c r="CC39" s="174">
        <f>(AA39/100)*$BW39</f>
        <v>6.2927999999999997</v>
      </c>
      <c r="CD39" s="174">
        <f>(AB39/100)*$BW39</f>
        <v>0</v>
      </c>
      <c r="CE39" s="174">
        <f>(AC39/100)*$BW39</f>
        <v>6.2927999999999997</v>
      </c>
      <c r="CF39" s="174">
        <f>(AD39/100)*$BW39</f>
        <v>0</v>
      </c>
      <c r="CG39" s="174">
        <f>(AE39/100)*$BW39</f>
        <v>0</v>
      </c>
      <c r="CH39" s="174">
        <f>(AF39/100)*$BW39</f>
        <v>0</v>
      </c>
      <c r="CI39" s="174">
        <f>(AG39/100)*$BW39</f>
        <v>0</v>
      </c>
      <c r="CJ39" s="174">
        <f>(AH39/100)*$BW39</f>
        <v>0</v>
      </c>
      <c r="CK39" s="174">
        <f>(AI39/100)*$BW39</f>
        <v>342</v>
      </c>
      <c r="CL39" s="174">
        <f>(AJ39/100)*$BW39</f>
        <v>0</v>
      </c>
      <c r="CM39" s="174">
        <f>(AK39/100)*$BW39</f>
        <v>0</v>
      </c>
      <c r="CN39" s="174">
        <f>(AL39/100)*$BW39</f>
        <v>0</v>
      </c>
      <c r="CO39" s="174">
        <f>(AM39/100)*$BW39</f>
        <v>0</v>
      </c>
      <c r="CP39" s="174">
        <f>(AN39/100)*$BW39</f>
        <v>0</v>
      </c>
      <c r="CQ39" s="174">
        <f>(AO39/100)*$BW39</f>
        <v>0</v>
      </c>
      <c r="CR39" s="174">
        <f>(AP39/100)*$BW39</f>
        <v>3.2284799999999998</v>
      </c>
      <c r="CS39" s="174">
        <f>(AQ39/100)*$BW39</f>
        <v>37.998480000000001</v>
      </c>
      <c r="CT39" s="174">
        <f>(AR39/100)*$BW39</f>
        <v>0</v>
      </c>
      <c r="CU39" s="174">
        <f>(AS39/100)*$BW39</f>
        <v>3.7984799999999996</v>
      </c>
      <c r="CV39" s="174">
        <f>(AT39/100)*$BW39</f>
        <v>0</v>
      </c>
      <c r="CW39" s="174">
        <f>(AU39/100)*$BW39</f>
        <v>0</v>
      </c>
      <c r="CX39" s="174">
        <f>(AV39/100)*$BW39</f>
        <v>0</v>
      </c>
      <c r="CY39" s="174">
        <f>(AW39/100)*$BW39</f>
        <v>0</v>
      </c>
      <c r="CZ39" s="174">
        <f>(AX39/100)*$BW39</f>
        <v>0</v>
      </c>
      <c r="DA39" s="174">
        <f>(AY39/100)*$BW39</f>
        <v>11.4</v>
      </c>
      <c r="DB39" s="174">
        <f>(AZ39/100)*$BW39</f>
        <v>0</v>
      </c>
      <c r="DC39" s="174">
        <f>(BA39/100)*$BW39</f>
        <v>0</v>
      </c>
      <c r="DD39" s="174">
        <f>(BB39/100)*$BW39</f>
        <v>0</v>
      </c>
      <c r="DE39" s="174">
        <f>(BC39/100)*$BW39</f>
        <v>0</v>
      </c>
      <c r="DF39" s="174">
        <f>(BD39/100)*$BW39</f>
        <v>0</v>
      </c>
      <c r="DG39" s="174">
        <f>(BE39/100)*$BW39</f>
        <v>0</v>
      </c>
      <c r="DH39" s="174">
        <f>(BF39/100)*$BW39</f>
        <v>0</v>
      </c>
      <c r="DI39" s="174">
        <f>(BG39/100)*$BW39</f>
        <v>0</v>
      </c>
      <c r="DJ39" s="174">
        <f>(BH39/100)*$BW39</f>
        <v>0</v>
      </c>
      <c r="DK39" s="174">
        <f>(BI39/100)*$BW39</f>
        <v>0</v>
      </c>
      <c r="DL39" s="174">
        <f>(BJ39/100)*$BW39</f>
        <v>0</v>
      </c>
      <c r="DM39" s="174">
        <f>(BK39/100)*$BW39</f>
        <v>0</v>
      </c>
      <c r="DN39" s="174">
        <f>(BL39/100)*$BW39</f>
        <v>0</v>
      </c>
      <c r="DO39" s="174">
        <f>(BM39/100)*$BW39</f>
        <v>0</v>
      </c>
      <c r="DP39" s="174">
        <f>(BN39/100)*$BW39</f>
        <v>0</v>
      </c>
      <c r="DQ39" s="174">
        <f>(BO39/100)*$BW39</f>
        <v>0</v>
      </c>
      <c r="DR39" s="174"/>
      <c r="DS39" s="174">
        <f>BX39/$M39</f>
        <v>238.55106382978721</v>
      </c>
      <c r="DT39" s="174">
        <f>BY39/$M39</f>
        <v>12.127659574468087</v>
      </c>
      <c r="DU39" s="174">
        <f>BZ39/$M39</f>
        <v>0</v>
      </c>
      <c r="DV39" s="174">
        <f>CA39/$M39</f>
        <v>0</v>
      </c>
      <c r="DW39" s="174">
        <f>CB39/$M39</f>
        <v>0.97021276595744688</v>
      </c>
      <c r="DX39" s="174">
        <f>CC39/$M39</f>
        <v>3.3472340425531915</v>
      </c>
      <c r="DY39" s="174">
        <f>CD39/$M39</f>
        <v>0</v>
      </c>
      <c r="DZ39" s="174">
        <f>CE39/$M39</f>
        <v>3.3472340425531915</v>
      </c>
      <c r="EA39" s="174">
        <f>CF39/$M39</f>
        <v>0</v>
      </c>
      <c r="EB39" s="174">
        <f>CG39/$M39</f>
        <v>0</v>
      </c>
      <c r="EC39" s="174">
        <f>CH39/$M39</f>
        <v>0</v>
      </c>
      <c r="ED39" s="174">
        <f>CI39/$M39</f>
        <v>0</v>
      </c>
      <c r="EE39" s="174">
        <f>CJ39/$M39</f>
        <v>0</v>
      </c>
      <c r="EF39" s="174">
        <f>CK39/$M39</f>
        <v>181.91489361702128</v>
      </c>
      <c r="EG39" s="174">
        <f>CL39/$M39</f>
        <v>0</v>
      </c>
      <c r="EH39" s="174">
        <f>CM39/$M39</f>
        <v>0</v>
      </c>
      <c r="EI39" s="174">
        <f>CN39/$M39</f>
        <v>0</v>
      </c>
      <c r="EJ39" s="174">
        <f>CO39/$M39</f>
        <v>0</v>
      </c>
      <c r="EK39" s="174">
        <f>CP39/$M39</f>
        <v>0</v>
      </c>
      <c r="EL39" s="174">
        <f>CQ39/$M39</f>
        <v>0</v>
      </c>
      <c r="EM39" s="174">
        <f>CR39/$M39</f>
        <v>1.7172765957446809</v>
      </c>
      <c r="EN39" s="174">
        <f>CS39/$M39</f>
        <v>20.211957446808512</v>
      </c>
      <c r="EO39" s="174">
        <f>CT39/$M39</f>
        <v>0</v>
      </c>
      <c r="EP39" s="174">
        <f>CU39/$M39</f>
        <v>2.020468085106383</v>
      </c>
      <c r="EQ39" s="174">
        <f>CV39/$M39</f>
        <v>0</v>
      </c>
      <c r="ER39" s="174">
        <f>CW39/$M39</f>
        <v>0</v>
      </c>
      <c r="ES39" s="174">
        <f>CX39/$M39</f>
        <v>0</v>
      </c>
      <c r="ET39" s="174">
        <f>CY39/$M39</f>
        <v>0</v>
      </c>
      <c r="EU39" s="174">
        <f>CZ39/$M39</f>
        <v>0</v>
      </c>
      <c r="EV39" s="174">
        <f>DA39/$M39</f>
        <v>6.0638297872340434</v>
      </c>
      <c r="EW39" s="174">
        <f>DB39/$M39</f>
        <v>0</v>
      </c>
      <c r="EX39" s="174">
        <f>DC39/$M39</f>
        <v>0</v>
      </c>
      <c r="EY39" s="174">
        <f>DD39/$M39</f>
        <v>0</v>
      </c>
      <c r="EZ39" s="174">
        <f>DE39/$M39</f>
        <v>0</v>
      </c>
      <c r="FA39" s="174">
        <f>DF39/$M39</f>
        <v>0</v>
      </c>
      <c r="FB39" s="174">
        <f>DG39/$M39</f>
        <v>0</v>
      </c>
      <c r="FC39" s="174">
        <f>DH39/$M39</f>
        <v>0</v>
      </c>
      <c r="FD39" s="174">
        <f>DI39/$M39</f>
        <v>0</v>
      </c>
      <c r="FE39" s="174">
        <f>DJ39/$M39</f>
        <v>0</v>
      </c>
      <c r="FF39" s="174">
        <f>DK39/$M39</f>
        <v>0</v>
      </c>
      <c r="FG39" s="174">
        <f>DL39/$M39</f>
        <v>0</v>
      </c>
      <c r="FH39" s="174">
        <f>DM39/$M39</f>
        <v>0</v>
      </c>
      <c r="FI39" s="174">
        <f>DN39/$M39</f>
        <v>0</v>
      </c>
      <c r="FJ39" s="174">
        <f>DO39/$M39</f>
        <v>0</v>
      </c>
      <c r="FK39" s="174">
        <f>DP39/$M39</f>
        <v>0</v>
      </c>
      <c r="FL39" s="174">
        <f>DQ39/$M39</f>
        <v>0</v>
      </c>
      <c r="FN39" s="181">
        <f>DT39/MAX(DT$2:DT$108)</f>
        <v>1.8558569090483985E-3</v>
      </c>
      <c r="FO39" s="181">
        <f>DU39/MAX(DU$2:DU$108)</f>
        <v>0</v>
      </c>
      <c r="FP39" s="181">
        <f>DY39/MAX(DY$2:DY$108)</f>
        <v>0</v>
      </c>
      <c r="FQ39" s="181">
        <f>EA39/MAX(EA$2:EA$108)</f>
        <v>0</v>
      </c>
      <c r="FR39" s="181">
        <f>EB39/MAX(EB$2:EB$108)</f>
        <v>0</v>
      </c>
      <c r="FS39" s="181">
        <f>EC39/MAX(EC$2:EC$108)</f>
        <v>0</v>
      </c>
      <c r="FT39" s="181">
        <f>ED39/MAX(ED$2:ED$108)</f>
        <v>0</v>
      </c>
      <c r="FU39" s="181">
        <f>EE39/MAX(EE$2:EE$108)</f>
        <v>0</v>
      </c>
      <c r="FV39" s="181">
        <f>EF39/MAX(EF$2:EF$108)</f>
        <v>0.15486129814166444</v>
      </c>
      <c r="FW39" s="181">
        <f>EG39/MAX(EG$2:EG$108)</f>
        <v>0</v>
      </c>
      <c r="FX39" s="181">
        <f>EH39/MAX(EH$2:EH$108)</f>
        <v>0</v>
      </c>
      <c r="FY39" s="181">
        <f>EI39/MAX(EI$2:EI$108)</f>
        <v>0</v>
      </c>
      <c r="FZ39" s="181">
        <f>EJ39/MAX(EJ$2:EJ$108)</f>
        <v>0</v>
      </c>
      <c r="GA39" s="181">
        <f>EK39/MAX(EK$2:EK$108)</f>
        <v>0</v>
      </c>
      <c r="GB39" s="181">
        <f>EL39/MAX(EL$2:EL$108)</f>
        <v>0</v>
      </c>
      <c r="GC39" s="181">
        <f>EM39/MAX(EM$2:EM$108)</f>
        <v>0.1936342492893445</v>
      </c>
      <c r="GD39" s="181">
        <f>EN39/MAX(EN$2:EN$108)</f>
        <v>0.19069130917373006</v>
      </c>
      <c r="GE39" s="181">
        <f>EO39/MAX(EO$2:EO$108)</f>
        <v>0</v>
      </c>
      <c r="GF39" s="181">
        <f>EP39/MAX(EP$2:EP$108)</f>
        <v>0.62687281931996996</v>
      </c>
      <c r="GG39" s="181">
        <f>EQ39/MAX(EQ$2:EQ$108)</f>
        <v>0</v>
      </c>
      <c r="GH39" s="181">
        <f>ER39/MAX(ER$2:ER$108)</f>
        <v>0</v>
      </c>
      <c r="GI39" s="181">
        <f>ES39/MAX(ES$2:ES$108)</f>
        <v>0</v>
      </c>
      <c r="GJ39" s="181">
        <f>ET39/MAX(ET$2:ET$108)</f>
        <v>0</v>
      </c>
      <c r="GK39" s="181">
        <f>EU39/MAX(EU$2:EU$108)</f>
        <v>0</v>
      </c>
      <c r="GL39" s="181">
        <f>EV39/MAX(EV$2:EV$108)</f>
        <v>0.71439105344909148</v>
      </c>
      <c r="GM39" s="181">
        <f>EW39/MAX(EW$2:EW$108)</f>
        <v>0</v>
      </c>
      <c r="GN39" s="181">
        <f>EX39/MAX(EX$2:EX$108)</f>
        <v>0</v>
      </c>
      <c r="GO39" s="181">
        <f>EY39/MAX(EY$2:EY$108)</f>
        <v>0</v>
      </c>
      <c r="GP39" s="181">
        <f>EZ39/MAX(EZ$2:EZ$108)</f>
        <v>0</v>
      </c>
      <c r="GQ39" s="181">
        <f>FA39/MAX(FA$2:FA$108)</f>
        <v>0</v>
      </c>
      <c r="GR39" s="181">
        <f>FB39/MAX(FB$2:FB$108)</f>
        <v>0</v>
      </c>
      <c r="GS39" s="181">
        <f>FC39/MAX(FC$2:FC$108)</f>
        <v>0</v>
      </c>
      <c r="GT39" s="181">
        <f>FD39/MAX(FD$2:FD$108)</f>
        <v>0</v>
      </c>
      <c r="GU39" s="181">
        <f>FE39/MAX(FE$2:FE$108)</f>
        <v>0</v>
      </c>
      <c r="GV39" s="181">
        <f>FF39/MAX(FF$2:FF$108)</f>
        <v>0</v>
      </c>
      <c r="GW39" s="181">
        <f>FG39/MAX(FG$2:FG$108)</f>
        <v>0</v>
      </c>
      <c r="GX39" s="181">
        <f>FH39/MAX(FH$2:FH$108)</f>
        <v>0</v>
      </c>
      <c r="GY39" s="170">
        <f>MAX(FN39:GX39)</f>
        <v>0.71439105344909148</v>
      </c>
      <c r="GZ39" s="170">
        <f>SUM(FN39:GX39)</f>
        <v>1.8823065862828487</v>
      </c>
      <c r="HA39" s="183">
        <f>GZ39/MAX(GZ$2:GZ$108)</f>
        <v>0.10549712592227492</v>
      </c>
      <c r="HB39" s="168">
        <v>48</v>
      </c>
    </row>
    <row r="40" spans="1:210" s="168" customFormat="1" x14ac:dyDescent="0.3">
      <c r="A40" s="168" t="s">
        <v>96</v>
      </c>
      <c r="B40" s="168">
        <v>0.88</v>
      </c>
      <c r="C40" s="168" t="s">
        <v>49</v>
      </c>
      <c r="D40" s="168">
        <v>68</v>
      </c>
      <c r="H40" s="168">
        <v>68</v>
      </c>
      <c r="K40" s="169">
        <f>AVERAGE(H40:J40)</f>
        <v>68</v>
      </c>
      <c r="L40" s="169"/>
      <c r="M40" s="170">
        <f>B40</f>
        <v>0.88</v>
      </c>
      <c r="N40" s="169"/>
      <c r="O40" s="169"/>
      <c r="P40" s="169">
        <f>K40/B40</f>
        <v>77.272727272727266</v>
      </c>
      <c r="Q40" s="171">
        <f>1/B40</f>
        <v>1.1363636363636365</v>
      </c>
      <c r="R40" s="168">
        <f>1/K40</f>
        <v>1.4705882352941176E-2</v>
      </c>
      <c r="T40" s="172" t="s">
        <v>357</v>
      </c>
      <c r="U40" s="172" t="s">
        <v>358</v>
      </c>
      <c r="V40" s="173">
        <v>87.71</v>
      </c>
      <c r="W40" s="173">
        <v>36</v>
      </c>
      <c r="X40" s="173">
        <v>2.97</v>
      </c>
      <c r="Y40" s="173">
        <v>0.79</v>
      </c>
      <c r="Z40" s="173">
        <v>2.2000000000000002</v>
      </c>
      <c r="AA40" s="173">
        <v>6.33</v>
      </c>
      <c r="AB40" s="173">
        <v>3.3</v>
      </c>
      <c r="AC40" s="173">
        <v>0.85</v>
      </c>
      <c r="AD40" s="173">
        <v>138</v>
      </c>
      <c r="AE40" s="173">
        <v>6.2</v>
      </c>
      <c r="AF40" s="173">
        <v>50</v>
      </c>
      <c r="AG40" s="173">
        <v>58</v>
      </c>
      <c r="AH40" s="173">
        <v>554</v>
      </c>
      <c r="AI40" s="173">
        <v>56</v>
      </c>
      <c r="AJ40" s="173">
        <v>1.07</v>
      </c>
      <c r="AK40" s="173">
        <v>0.14899999999999999</v>
      </c>
      <c r="AL40" s="173">
        <v>0.16</v>
      </c>
      <c r="AM40" s="173">
        <v>0.1</v>
      </c>
      <c r="AN40" s="173">
        <v>133</v>
      </c>
      <c r="AO40" s="173">
        <v>8.5999999999999993E-2</v>
      </c>
      <c r="AP40" s="173">
        <v>9.8000000000000004E-2</v>
      </c>
      <c r="AQ40" s="173">
        <v>1.3129999999999999</v>
      </c>
      <c r="AR40" s="173">
        <v>0.4</v>
      </c>
      <c r="AS40" s="173">
        <v>0.09</v>
      </c>
      <c r="AT40" s="173">
        <v>152</v>
      </c>
      <c r="AU40" s="173">
        <v>0</v>
      </c>
      <c r="AV40" s="173">
        <v>152</v>
      </c>
      <c r="AW40" s="173">
        <v>152</v>
      </c>
      <c r="AX40" s="173">
        <v>12.8</v>
      </c>
      <c r="AY40" s="173">
        <v>0</v>
      </c>
      <c r="AZ40" s="173">
        <v>8424</v>
      </c>
      <c r="BA40" s="173">
        <v>421</v>
      </c>
      <c r="BB40" s="173">
        <v>0</v>
      </c>
      <c r="BC40" s="173">
        <v>0</v>
      </c>
      <c r="BD40" s="173">
        <v>5054</v>
      </c>
      <c r="BE40" s="173">
        <v>0</v>
      </c>
      <c r="BF40" s="173">
        <v>0</v>
      </c>
      <c r="BG40" s="173">
        <v>5561</v>
      </c>
      <c r="BH40" s="173">
        <v>0.75</v>
      </c>
      <c r="BI40" s="173">
        <v>0</v>
      </c>
      <c r="BJ40" s="173">
        <v>0</v>
      </c>
      <c r="BK40" s="173">
        <v>1640</v>
      </c>
      <c r="BL40" s="173">
        <v>0.13200000000000001</v>
      </c>
      <c r="BM40" s="173">
        <v>0.29499999999999998</v>
      </c>
      <c r="BN40" s="173">
        <v>0.124</v>
      </c>
      <c r="BO40" s="173">
        <v>0</v>
      </c>
      <c r="BP40" s="173">
        <v>60</v>
      </c>
      <c r="BQ40" s="172" t="s">
        <v>321</v>
      </c>
      <c r="BR40" s="173">
        <v>3.8</v>
      </c>
      <c r="BS40" s="172" t="s">
        <v>359</v>
      </c>
      <c r="BT40" s="173">
        <v>5</v>
      </c>
      <c r="BU40" s="168">
        <f>AVERAGE(BP40,BR40)</f>
        <v>31.9</v>
      </c>
      <c r="BV40" s="168">
        <f>_xlfn.STDEV.P(BP40,BR40)</f>
        <v>28.1</v>
      </c>
      <c r="BW40" s="168">
        <f>(1-BT40/100)*K40</f>
        <v>64.599999999999994</v>
      </c>
      <c r="BX40" s="174">
        <f>(V40/100)*$BW40</f>
        <v>56.660659999999993</v>
      </c>
      <c r="BY40" s="174">
        <f>(W40/100)*$BW40</f>
        <v>23.255999999999997</v>
      </c>
      <c r="BZ40" s="174">
        <f>(X40/100)*$BW40</f>
        <v>1.9186199999999998</v>
      </c>
      <c r="CA40" s="174">
        <f>(Y40/100)*$BW40</f>
        <v>0.51034000000000002</v>
      </c>
      <c r="CB40" s="174">
        <f>(Z40/100)*$BW40</f>
        <v>1.4212</v>
      </c>
      <c r="CC40" s="174">
        <f>(AA40/100)*$BW40</f>
        <v>4.0891799999999989</v>
      </c>
      <c r="CD40" s="174">
        <f>(AB40/100)*$BW40</f>
        <v>2.1317999999999997</v>
      </c>
      <c r="CE40" s="174">
        <f>(AC40/100)*$BW40</f>
        <v>0.54910000000000003</v>
      </c>
      <c r="CF40" s="174">
        <f>(AD40/100)*$BW40</f>
        <v>89.147999999999982</v>
      </c>
      <c r="CG40" s="174">
        <f>(AE40/100)*$BW40</f>
        <v>4.0051999999999994</v>
      </c>
      <c r="CH40" s="174">
        <f>(AF40/100)*$BW40</f>
        <v>32.299999999999997</v>
      </c>
      <c r="CI40" s="174">
        <f>(AG40/100)*$BW40</f>
        <v>37.467999999999996</v>
      </c>
      <c r="CJ40" s="174">
        <f>(AH40/100)*$BW40</f>
        <v>357.88399999999996</v>
      </c>
      <c r="CK40" s="174">
        <f>(AI40/100)*$BW40</f>
        <v>36.176000000000002</v>
      </c>
      <c r="CL40" s="174">
        <f>(AJ40/100)*$BW40</f>
        <v>0.69122000000000006</v>
      </c>
      <c r="CM40" s="174">
        <f>(AK40/100)*$BW40</f>
        <v>9.6253999999999992E-2</v>
      </c>
      <c r="CN40" s="174">
        <f>(AL40/100)*$BW40</f>
        <v>0.10335999999999999</v>
      </c>
      <c r="CO40" s="174">
        <f>(AM40/100)*$BW40</f>
        <v>6.4599999999999991E-2</v>
      </c>
      <c r="CP40" s="174">
        <f>(AN40/100)*$BW40</f>
        <v>85.917999999999992</v>
      </c>
      <c r="CQ40" s="174">
        <f>(AO40/100)*$BW40</f>
        <v>5.5555999999999994E-2</v>
      </c>
      <c r="CR40" s="174">
        <f>(AP40/100)*$BW40</f>
        <v>6.3307999999999989E-2</v>
      </c>
      <c r="CS40" s="174">
        <f>(AQ40/100)*$BW40</f>
        <v>0.8481979999999999</v>
      </c>
      <c r="CT40" s="174">
        <f>(AR40/100)*$BW40</f>
        <v>0.25839999999999996</v>
      </c>
      <c r="CU40" s="174">
        <f>(AS40/100)*$BW40</f>
        <v>5.813999999999999E-2</v>
      </c>
      <c r="CV40" s="174">
        <f>(AT40/100)*$BW40</f>
        <v>98.191999999999993</v>
      </c>
      <c r="CW40" s="174">
        <f>(AU40/100)*$BW40</f>
        <v>0</v>
      </c>
      <c r="CX40" s="174">
        <f>(AV40/100)*$BW40</f>
        <v>98.191999999999993</v>
      </c>
      <c r="CY40" s="174">
        <f>(AW40/100)*$BW40</f>
        <v>98.191999999999993</v>
      </c>
      <c r="CZ40" s="174">
        <f>(AX40/100)*$BW40</f>
        <v>8.2687999999999988</v>
      </c>
      <c r="DA40" s="174">
        <f>(AY40/100)*$BW40</f>
        <v>0</v>
      </c>
      <c r="DB40" s="174">
        <f>(AZ40/100)*$BW40</f>
        <v>5441.9039999999995</v>
      </c>
      <c r="DC40" s="174">
        <f>(BA40/100)*$BW40</f>
        <v>271.96599999999995</v>
      </c>
      <c r="DD40" s="174">
        <f>(BB40/100)*$BW40</f>
        <v>0</v>
      </c>
      <c r="DE40" s="174">
        <f>(BC40/100)*$BW40</f>
        <v>0</v>
      </c>
      <c r="DF40" s="174">
        <f>(BD40/100)*$BW40</f>
        <v>3264.8839999999996</v>
      </c>
      <c r="DG40" s="174">
        <f>(BE40/100)*$BW40</f>
        <v>0</v>
      </c>
      <c r="DH40" s="174">
        <f>(BF40/100)*$BW40</f>
        <v>0</v>
      </c>
      <c r="DI40" s="174">
        <f>(BG40/100)*$BW40</f>
        <v>3592.4059999999995</v>
      </c>
      <c r="DJ40" s="174">
        <f>(BH40/100)*$BW40</f>
        <v>0.48449999999999993</v>
      </c>
      <c r="DK40" s="174">
        <f>(BI40/100)*$BW40</f>
        <v>0</v>
      </c>
      <c r="DL40" s="174">
        <f>(BJ40/100)*$BW40</f>
        <v>0</v>
      </c>
      <c r="DM40" s="174">
        <f>(BK40/100)*$BW40</f>
        <v>1059.4399999999998</v>
      </c>
      <c r="DN40" s="174">
        <f>(BL40/100)*$BW40</f>
        <v>8.5271999999999987E-2</v>
      </c>
      <c r="DO40" s="174">
        <f>(BM40/100)*$BW40</f>
        <v>0.19056999999999999</v>
      </c>
      <c r="DP40" s="174">
        <f>(BN40/100)*$BW40</f>
        <v>8.0103999999999995E-2</v>
      </c>
      <c r="DQ40" s="174">
        <f>(BO40/100)*$BW40</f>
        <v>0</v>
      </c>
      <c r="DR40" s="174"/>
      <c r="DS40" s="174">
        <f>BX40/$M40</f>
        <v>64.387113636363623</v>
      </c>
      <c r="DT40" s="174">
        <f>BY40/$M40</f>
        <v>26.427272727272722</v>
      </c>
      <c r="DU40" s="174">
        <f>BZ40/$M40</f>
        <v>2.1802499999999996</v>
      </c>
      <c r="DV40" s="174">
        <f>CA40/$M40</f>
        <v>0.57993181818181816</v>
      </c>
      <c r="DW40" s="174">
        <f>CB40/$M40</f>
        <v>1.615</v>
      </c>
      <c r="DX40" s="174">
        <f>CC40/$M40</f>
        <v>4.6467954545454537</v>
      </c>
      <c r="DY40" s="174">
        <f>CD40/$M40</f>
        <v>2.4224999999999994</v>
      </c>
      <c r="DZ40" s="174">
        <f>CE40/$M40</f>
        <v>0.62397727272727277</v>
      </c>
      <c r="EA40" s="174">
        <f>CF40/$M40</f>
        <v>101.30454545454543</v>
      </c>
      <c r="EB40" s="174">
        <f>CG40/$M40</f>
        <v>4.5513636363636358</v>
      </c>
      <c r="EC40" s="174">
        <f>CH40/$M40</f>
        <v>36.704545454545453</v>
      </c>
      <c r="ED40" s="174">
        <f>CI40/$M40</f>
        <v>42.577272727272721</v>
      </c>
      <c r="EE40" s="174">
        <f>CJ40/$M40</f>
        <v>406.68636363636358</v>
      </c>
      <c r="EF40" s="174">
        <f>CK40/$M40</f>
        <v>41.109090909090909</v>
      </c>
      <c r="EG40" s="174">
        <f>CL40/$M40</f>
        <v>0.78547727272727275</v>
      </c>
      <c r="EH40" s="174">
        <f>CM40/$M40</f>
        <v>0.10937954545454545</v>
      </c>
      <c r="EI40" s="174">
        <f>CN40/$M40</f>
        <v>0.11745454545454545</v>
      </c>
      <c r="EJ40" s="174">
        <f>CO40/$M40</f>
        <v>7.3409090909090896E-2</v>
      </c>
      <c r="EK40" s="174">
        <f>CP40/$M40</f>
        <v>97.634090909090901</v>
      </c>
      <c r="EL40" s="174">
        <f>CQ40/$M40</f>
        <v>6.3131818181818178E-2</v>
      </c>
      <c r="EM40" s="174">
        <f>CR40/$M40</f>
        <v>7.1940909090909083E-2</v>
      </c>
      <c r="EN40" s="174">
        <f>CS40/$M40</f>
        <v>0.96386136363636354</v>
      </c>
      <c r="EO40" s="174">
        <f>CT40/$M40</f>
        <v>0.29363636363636358</v>
      </c>
      <c r="EP40" s="174">
        <f>CU40/$M40</f>
        <v>6.6068181818181804E-2</v>
      </c>
      <c r="EQ40" s="174">
        <f>CV40/$M40</f>
        <v>111.58181818181818</v>
      </c>
      <c r="ER40" s="174">
        <f>CW40/$M40</f>
        <v>0</v>
      </c>
      <c r="ES40" s="174">
        <f>CX40/$M40</f>
        <v>111.58181818181818</v>
      </c>
      <c r="ET40" s="174">
        <f>CY40/$M40</f>
        <v>111.58181818181818</v>
      </c>
      <c r="EU40" s="174">
        <f>CZ40/$M40</f>
        <v>9.3963636363636347</v>
      </c>
      <c r="EV40" s="174">
        <f>DA40/$M40</f>
        <v>0</v>
      </c>
      <c r="EW40" s="174">
        <f>DB40/$M40</f>
        <v>6183.9818181818173</v>
      </c>
      <c r="EX40" s="174">
        <f>DC40/$M40</f>
        <v>309.05227272727268</v>
      </c>
      <c r="EY40" s="174">
        <f>DD40/$M40</f>
        <v>0</v>
      </c>
      <c r="EZ40" s="174">
        <f>DE40/$M40</f>
        <v>0</v>
      </c>
      <c r="FA40" s="174">
        <f>DF40/$M40</f>
        <v>3710.0954545454542</v>
      </c>
      <c r="FB40" s="174">
        <f>DG40/$M40</f>
        <v>0</v>
      </c>
      <c r="FC40" s="174">
        <f>DH40/$M40</f>
        <v>0</v>
      </c>
      <c r="FD40" s="174">
        <f>DI40/$M40</f>
        <v>4082.2795454545449</v>
      </c>
      <c r="FE40" s="174">
        <f>DJ40/$M40</f>
        <v>0.55056818181818179</v>
      </c>
      <c r="FF40" s="174">
        <f>DK40/$M40</f>
        <v>0</v>
      </c>
      <c r="FG40" s="174">
        <f>DL40/$M40</f>
        <v>0</v>
      </c>
      <c r="FH40" s="174">
        <f>DM40/$M40</f>
        <v>1203.9090909090908</v>
      </c>
      <c r="FI40" s="174">
        <f>DN40/$M40</f>
        <v>9.6899999999999986E-2</v>
      </c>
      <c r="FJ40" s="174">
        <f>DO40/$M40</f>
        <v>0.21655681818181816</v>
      </c>
      <c r="FK40" s="174">
        <f>DP40/$M40</f>
        <v>9.1027272727272721E-2</v>
      </c>
      <c r="FL40" s="174">
        <f>DQ40/$M40</f>
        <v>0</v>
      </c>
      <c r="FN40" s="181">
        <f>DT40/MAX(DT$2:DT$108)</f>
        <v>4.0440809190809184E-3</v>
      </c>
      <c r="FO40" s="181">
        <f>DU40/MAX(DU$2:DU$108)</f>
        <v>1.1756413359148111E-2</v>
      </c>
      <c r="FP40" s="181">
        <f>DY40/MAX(DY$2:DY$108)</f>
        <v>4.7163194444444438E-2</v>
      </c>
      <c r="FQ40" s="181">
        <f>EA40/MAX(EA$2:EA$108)</f>
        <v>5.2122116410035724E-2</v>
      </c>
      <c r="FR40" s="181">
        <f>EB40/MAX(EB$2:EB$108)</f>
        <v>5.4637702455590388E-2</v>
      </c>
      <c r="FS40" s="181">
        <f>EC40/MAX(EC$2:EC$108)</f>
        <v>9.2932162534435259E-2</v>
      </c>
      <c r="FT40" s="181">
        <f>ED40/MAX(ED$2:ED$108)</f>
        <v>2.1959525813692479E-2</v>
      </c>
      <c r="FU40" s="181">
        <f>EE40/MAX(EE$2:EE$108)</f>
        <v>7.3348909657320868E-2</v>
      </c>
      <c r="FV40" s="181">
        <f>EF40/MAX(EF$2:EF$108)</f>
        <v>3.4995524868942592E-2</v>
      </c>
      <c r="FW40" s="181">
        <f>EG40/MAX(EG$2:EG$108)</f>
        <v>6.1653508819755676E-2</v>
      </c>
      <c r="FX40" s="181">
        <f>EH40/MAX(EH$2:EH$108)</f>
        <v>2.3314089619443423E-2</v>
      </c>
      <c r="FY40" s="181">
        <f>EI40/MAX(EI$2:EI$108)</f>
        <v>9.592997422909446E-3</v>
      </c>
      <c r="FZ40" s="181">
        <f>EJ40/MAX(EJ$2:EJ$108)</f>
        <v>1.2061991597389826E-4</v>
      </c>
      <c r="GA40" s="181">
        <f>EK40/MAX(EK$2:EK$108)</f>
        <v>0.25255830179336952</v>
      </c>
      <c r="GB40" s="181">
        <f>EL40/MAX(EL$2:EL$108)</f>
        <v>4.4796853889210566E-3</v>
      </c>
      <c r="GC40" s="181">
        <f>EM40/MAX(EM$2:EM$108)</f>
        <v>8.1118114341798553E-3</v>
      </c>
      <c r="GD40" s="181">
        <f>EN40/MAX(EN$2:EN$108)</f>
        <v>9.0936261753716014E-3</v>
      </c>
      <c r="GE40" s="181">
        <f>EO40/MAX(EO$2:EO$108)</f>
        <v>3.7342604123426035E-2</v>
      </c>
      <c r="GF40" s="181">
        <f>EP40/MAX(EP$2:EP$108)</f>
        <v>2.0498392282958196E-2</v>
      </c>
      <c r="GG40" s="181">
        <f>EQ40/MAX(EQ$2:EQ$108)</f>
        <v>3.3963404537175022E-2</v>
      </c>
      <c r="GH40" s="181">
        <f>ER40/MAX(ER$2:ER$108)</f>
        <v>0</v>
      </c>
      <c r="GI40" s="181">
        <f>ES40/MAX(ES$2:ES$108)</f>
        <v>9.2173222503835125E-2</v>
      </c>
      <c r="GJ40" s="181">
        <f>ET40/MAX(ET$2:ET$108)</f>
        <v>2.1358429657398727E-2</v>
      </c>
      <c r="GK40" s="181">
        <f>EU40/MAX(EU$2:EU$108)</f>
        <v>7.1117227143717189E-3</v>
      </c>
      <c r="GL40" s="181">
        <f>EV40/MAX(EV$2:EV$108)</f>
        <v>0</v>
      </c>
      <c r="GM40" s="181">
        <f>EW40/MAX(EW$2:EW$108)</f>
        <v>5.691483318979057E-2</v>
      </c>
      <c r="GN40" s="181">
        <f>EX40/MAX(EX$2:EX$108)</f>
        <v>5.6908246836255984E-2</v>
      </c>
      <c r="GO40" s="181">
        <f>EY40/MAX(EY$2:EY$108)</f>
        <v>0</v>
      </c>
      <c r="GP40" s="181">
        <f>EZ40/MAX(EZ$2:EZ$108)</f>
        <v>0</v>
      </c>
      <c r="GQ40" s="181">
        <f>FA40/MAX(FA$2:FA$108)</f>
        <v>6.8852911750255666E-2</v>
      </c>
      <c r="GR40" s="181">
        <f>FB40/MAX(FB$2:FB$108)</f>
        <v>0</v>
      </c>
      <c r="GS40" s="181">
        <f>FC40/MAX(FC$2:FC$108)</f>
        <v>0</v>
      </c>
      <c r="GT40" s="181">
        <f>FD40/MAX(FD$2:FD$108)</f>
        <v>0.12759670956711455</v>
      </c>
      <c r="GU40" s="181">
        <f>FE40/MAX(FE$2:FE$108)</f>
        <v>8.4538402524656948E-3</v>
      </c>
      <c r="GV40" s="181">
        <f>FF40/MAX(FF$2:FF$108)</f>
        <v>0</v>
      </c>
      <c r="GW40" s="181">
        <f>FG40/MAX(FG$2:FG$108)</f>
        <v>0</v>
      </c>
      <c r="GX40" s="181">
        <f>FH40/MAX(FH$2:FH$108)</f>
        <v>0.54577266297502591</v>
      </c>
      <c r="GY40" s="170">
        <f>MAX(FN40:GX40)</f>
        <v>0.54577266297502591</v>
      </c>
      <c r="GZ40" s="170">
        <f>SUM(FN40:GX40)</f>
        <v>1.8388312514226888</v>
      </c>
      <c r="HA40" s="183">
        <f>GZ40/MAX(GZ$2:GZ$108)</f>
        <v>0.10306047563922366</v>
      </c>
      <c r="HB40" s="168">
        <v>53</v>
      </c>
    </row>
    <row r="41" spans="1:210" s="168" customFormat="1" x14ac:dyDescent="0.3">
      <c r="A41" s="168" t="s">
        <v>41</v>
      </c>
      <c r="B41" s="168">
        <v>0.98</v>
      </c>
      <c r="C41" s="168" t="s">
        <v>49</v>
      </c>
      <c r="D41" s="168">
        <v>744</v>
      </c>
      <c r="H41" s="168">
        <v>744</v>
      </c>
      <c r="K41" s="169">
        <f>AVERAGE(H41:J41)</f>
        <v>744</v>
      </c>
      <c r="L41" s="169"/>
      <c r="M41" s="170">
        <f>B41</f>
        <v>0.98</v>
      </c>
      <c r="N41" s="169"/>
      <c r="O41" s="169"/>
      <c r="P41" s="169">
        <f>K41/B41</f>
        <v>759.18367346938771</v>
      </c>
      <c r="Q41" s="171">
        <f>1/B41</f>
        <v>1.0204081632653061</v>
      </c>
      <c r="R41" s="168">
        <f>1/K41</f>
        <v>1.3440860215053765E-3</v>
      </c>
      <c r="T41" s="172" t="s">
        <v>394</v>
      </c>
      <c r="U41" s="172" t="s">
        <v>395</v>
      </c>
      <c r="V41" s="173">
        <v>95.64</v>
      </c>
      <c r="W41" s="173">
        <v>14</v>
      </c>
      <c r="X41" s="173">
        <v>0.9</v>
      </c>
      <c r="Y41" s="173">
        <v>0.14000000000000001</v>
      </c>
      <c r="Z41" s="173">
        <v>0.36</v>
      </c>
      <c r="AA41" s="173">
        <v>2.97</v>
      </c>
      <c r="AB41" s="173">
        <v>1.2</v>
      </c>
      <c r="AC41" s="173">
        <v>1.97</v>
      </c>
      <c r="AD41" s="173">
        <v>18</v>
      </c>
      <c r="AE41" s="173">
        <v>0.41</v>
      </c>
      <c r="AF41" s="173">
        <v>7</v>
      </c>
      <c r="AG41" s="173">
        <v>20</v>
      </c>
      <c r="AH41" s="173">
        <v>141</v>
      </c>
      <c r="AI41" s="173">
        <v>10</v>
      </c>
      <c r="AJ41" s="173">
        <v>0.15</v>
      </c>
      <c r="AK41" s="173">
        <v>2.5000000000000001E-2</v>
      </c>
      <c r="AL41" s="173">
        <v>0.125</v>
      </c>
      <c r="AM41" s="173">
        <v>0.1</v>
      </c>
      <c r="AN41" s="173">
        <v>2.8</v>
      </c>
      <c r="AO41" s="173">
        <v>4.1000000000000002E-2</v>
      </c>
      <c r="AP41" s="173">
        <v>2.5000000000000001E-2</v>
      </c>
      <c r="AQ41" s="173">
        <v>0.123</v>
      </c>
      <c r="AR41" s="173">
        <v>9.0999999999999998E-2</v>
      </c>
      <c r="AS41" s="173">
        <v>4.2000000000000003E-2</v>
      </c>
      <c r="AT41" s="173">
        <v>29</v>
      </c>
      <c r="AU41" s="173">
        <v>0</v>
      </c>
      <c r="AV41" s="173">
        <v>29</v>
      </c>
      <c r="AW41" s="173">
        <v>29</v>
      </c>
      <c r="AX41" s="173">
        <v>6.7</v>
      </c>
      <c r="AY41" s="173">
        <v>0</v>
      </c>
      <c r="AZ41" s="173">
        <v>502</v>
      </c>
      <c r="BA41" s="173">
        <v>25</v>
      </c>
      <c r="BB41" s="173">
        <v>0</v>
      </c>
      <c r="BC41" s="173">
        <v>4</v>
      </c>
      <c r="BD41" s="173">
        <v>299</v>
      </c>
      <c r="BE41" s="173">
        <v>0</v>
      </c>
      <c r="BF41" s="173">
        <v>0</v>
      </c>
      <c r="BG41" s="173">
        <v>277</v>
      </c>
      <c r="BH41" s="173">
        <v>0.18</v>
      </c>
      <c r="BI41" s="173">
        <v>0</v>
      </c>
      <c r="BJ41" s="173">
        <v>0</v>
      </c>
      <c r="BK41" s="173">
        <v>24.1</v>
      </c>
      <c r="BL41" s="173">
        <v>1.7999999999999999E-2</v>
      </c>
      <c r="BM41" s="173">
        <v>6.0000000000000001E-3</v>
      </c>
      <c r="BN41" s="173">
        <v>7.3999999999999996E-2</v>
      </c>
      <c r="BO41" s="173">
        <v>0</v>
      </c>
      <c r="BP41" s="173">
        <v>72</v>
      </c>
      <c r="BQ41" s="172" t="s">
        <v>322</v>
      </c>
      <c r="BR41" s="173">
        <v>57</v>
      </c>
      <c r="BS41" s="172" t="s">
        <v>396</v>
      </c>
      <c r="BT41" s="173">
        <v>5</v>
      </c>
      <c r="BU41" s="168">
        <f>AVERAGE(BP41,BR41)</f>
        <v>64.5</v>
      </c>
      <c r="BV41" s="168">
        <f>_xlfn.STDEV.P(BP41,BR41)</f>
        <v>7.5</v>
      </c>
      <c r="BW41" s="168">
        <f>(1-BT41/100)*K41</f>
        <v>706.8</v>
      </c>
      <c r="BX41" s="174">
        <f>(V41/100)*$BW41</f>
        <v>675.98352</v>
      </c>
      <c r="BY41" s="174">
        <f>(W41/100)*$BW41</f>
        <v>98.951999999999998</v>
      </c>
      <c r="BZ41" s="174">
        <f>(X41/100)*$BW41</f>
        <v>6.3612000000000002</v>
      </c>
      <c r="CA41" s="174">
        <f>(Y41/100)*$BW41</f>
        <v>0.98952000000000007</v>
      </c>
      <c r="CB41" s="174">
        <f>(Z41/100)*$BW41</f>
        <v>2.5444799999999996</v>
      </c>
      <c r="CC41" s="174">
        <f>(AA41/100)*$BW41</f>
        <v>20.991959999999999</v>
      </c>
      <c r="CD41" s="174">
        <f>(AB41/100)*$BW41</f>
        <v>8.4816000000000003</v>
      </c>
      <c r="CE41" s="174">
        <f>(AC41/100)*$BW41</f>
        <v>13.923959999999997</v>
      </c>
      <c r="CF41" s="174">
        <f>(AD41/100)*$BW41</f>
        <v>127.22399999999999</v>
      </c>
      <c r="CG41" s="174">
        <f>(AE41/100)*$BW41</f>
        <v>2.8978799999999993</v>
      </c>
      <c r="CH41" s="174">
        <f>(AF41/100)*$BW41</f>
        <v>49.475999999999999</v>
      </c>
      <c r="CI41" s="174">
        <f>(AG41/100)*$BW41</f>
        <v>141.35999999999999</v>
      </c>
      <c r="CJ41" s="174">
        <f>(AH41/100)*$BW41</f>
        <v>996.58799999999985</v>
      </c>
      <c r="CK41" s="174">
        <f>(AI41/100)*$BW41</f>
        <v>70.679999999999993</v>
      </c>
      <c r="CL41" s="174">
        <f>(AJ41/100)*$BW41</f>
        <v>1.0602</v>
      </c>
      <c r="CM41" s="174">
        <f>(AK41/100)*$BW41</f>
        <v>0.1767</v>
      </c>
      <c r="CN41" s="174">
        <f>(AL41/100)*$BW41</f>
        <v>0.88349999999999995</v>
      </c>
      <c r="CO41" s="174">
        <f>(AM41/100)*$BW41</f>
        <v>0.70679999999999998</v>
      </c>
      <c r="CP41" s="174">
        <f>(AN41/100)*$BW41</f>
        <v>19.790399999999998</v>
      </c>
      <c r="CQ41" s="174">
        <f>(AO41/100)*$BW41</f>
        <v>0.28978799999999999</v>
      </c>
      <c r="CR41" s="174">
        <f>(AP41/100)*$BW41</f>
        <v>0.1767</v>
      </c>
      <c r="CS41" s="174">
        <f>(AQ41/100)*$BW41</f>
        <v>0.86936399999999991</v>
      </c>
      <c r="CT41" s="174">
        <f>(AR41/100)*$BW41</f>
        <v>0.64318799999999998</v>
      </c>
      <c r="CU41" s="174">
        <f>(AS41/100)*$BW41</f>
        <v>0.29685600000000001</v>
      </c>
      <c r="CV41" s="174">
        <f>(AT41/100)*$BW41</f>
        <v>204.97199999999998</v>
      </c>
      <c r="CW41" s="174">
        <f>(AU41/100)*$BW41</f>
        <v>0</v>
      </c>
      <c r="CX41" s="174">
        <f>(AV41/100)*$BW41</f>
        <v>204.97199999999998</v>
      </c>
      <c r="CY41" s="174">
        <f>(AW41/100)*$BW41</f>
        <v>204.97199999999998</v>
      </c>
      <c r="CZ41" s="174">
        <f>(AX41/100)*$BW41</f>
        <v>47.355600000000003</v>
      </c>
      <c r="DA41" s="174">
        <f>(AY41/100)*$BW41</f>
        <v>0</v>
      </c>
      <c r="DB41" s="174">
        <f>(AZ41/100)*$BW41</f>
        <v>3548.1359999999995</v>
      </c>
      <c r="DC41" s="174">
        <f>(BA41/100)*$BW41</f>
        <v>176.7</v>
      </c>
      <c r="DD41" s="174">
        <f>(BB41/100)*$BW41</f>
        <v>0</v>
      </c>
      <c r="DE41" s="174">
        <f>(BC41/100)*$BW41</f>
        <v>28.271999999999998</v>
      </c>
      <c r="DF41" s="174">
        <f>(BD41/100)*$BW41</f>
        <v>2113.3319999999999</v>
      </c>
      <c r="DG41" s="174">
        <f>(BE41/100)*$BW41</f>
        <v>0</v>
      </c>
      <c r="DH41" s="174">
        <f>(BF41/100)*$BW41</f>
        <v>0</v>
      </c>
      <c r="DI41" s="174">
        <f>(BG41/100)*$BW41</f>
        <v>1957.8359999999998</v>
      </c>
      <c r="DJ41" s="174">
        <f>(BH41/100)*$BW41</f>
        <v>1.2722399999999998</v>
      </c>
      <c r="DK41" s="174">
        <f>(BI41/100)*$BW41</f>
        <v>0</v>
      </c>
      <c r="DL41" s="174">
        <f>(BJ41/100)*$BW41</f>
        <v>0</v>
      </c>
      <c r="DM41" s="174">
        <f>(BK41/100)*$BW41</f>
        <v>170.33879999999999</v>
      </c>
      <c r="DN41" s="174">
        <f>(BL41/100)*$BW41</f>
        <v>0.12722399999999998</v>
      </c>
      <c r="DO41" s="174">
        <f>(BM41/100)*$BW41</f>
        <v>4.2408000000000001E-2</v>
      </c>
      <c r="DP41" s="174">
        <f>(BN41/100)*$BW41</f>
        <v>0.52303199999999994</v>
      </c>
      <c r="DQ41" s="174">
        <f>(BO41/100)*$BW41</f>
        <v>0</v>
      </c>
      <c r="DR41" s="174"/>
      <c r="DS41" s="174">
        <f>BX41/$M41</f>
        <v>689.77910204081638</v>
      </c>
      <c r="DT41" s="174">
        <f>BY41/$M41</f>
        <v>100.97142857142858</v>
      </c>
      <c r="DU41" s="174">
        <f>BZ41/$M41</f>
        <v>6.4910204081632656</v>
      </c>
      <c r="DV41" s="174">
        <f>CA41/$M41</f>
        <v>1.0097142857142858</v>
      </c>
      <c r="DW41" s="174">
        <f>CB41/$M41</f>
        <v>2.596408163265306</v>
      </c>
      <c r="DX41" s="174">
        <f>CC41/$M41</f>
        <v>21.420367346938775</v>
      </c>
      <c r="DY41" s="174">
        <f>CD41/$M41</f>
        <v>8.6546938775510203</v>
      </c>
      <c r="DZ41" s="174">
        <f>CE41/$M41</f>
        <v>14.208122448979589</v>
      </c>
      <c r="EA41" s="174">
        <f>CF41/$M41</f>
        <v>129.82040816326528</v>
      </c>
      <c r="EB41" s="174">
        <f>CG41/$M41</f>
        <v>2.9570204081632645</v>
      </c>
      <c r="EC41" s="174">
        <f>CH41/$M41</f>
        <v>50.485714285714288</v>
      </c>
      <c r="ED41" s="174">
        <f>CI41/$M41</f>
        <v>144.24489795918367</v>
      </c>
      <c r="EE41" s="174">
        <f>CJ41/$M41</f>
        <v>1016.9265306122447</v>
      </c>
      <c r="EF41" s="174">
        <f>CK41/$M41</f>
        <v>72.122448979591837</v>
      </c>
      <c r="EG41" s="174">
        <f>CL41/$M41</f>
        <v>1.0818367346938775</v>
      </c>
      <c r="EH41" s="174">
        <f>CM41/$M41</f>
        <v>0.18030612244897959</v>
      </c>
      <c r="EI41" s="174">
        <f>CN41/$M41</f>
        <v>0.90153061224489794</v>
      </c>
      <c r="EJ41" s="174">
        <f>CO41/$M41</f>
        <v>0.72122448979591836</v>
      </c>
      <c r="EK41" s="174">
        <f>CP41/$M41</f>
        <v>20.194285714285712</v>
      </c>
      <c r="EL41" s="174">
        <f>CQ41/$M41</f>
        <v>0.29570204081632651</v>
      </c>
      <c r="EM41" s="174">
        <f>CR41/$M41</f>
        <v>0.18030612244897959</v>
      </c>
      <c r="EN41" s="174">
        <f>CS41/$M41</f>
        <v>0.88710612244897957</v>
      </c>
      <c r="EO41" s="174">
        <f>CT41/$M41</f>
        <v>0.65631428571428574</v>
      </c>
      <c r="EP41" s="174">
        <f>CU41/$M41</f>
        <v>0.30291428571428575</v>
      </c>
      <c r="EQ41" s="174">
        <f>CV41/$M41</f>
        <v>209.1551020408163</v>
      </c>
      <c r="ER41" s="174">
        <f>CW41/$M41</f>
        <v>0</v>
      </c>
      <c r="ES41" s="174">
        <f>CX41/$M41</f>
        <v>209.1551020408163</v>
      </c>
      <c r="ET41" s="174">
        <f>CY41/$M41</f>
        <v>209.1551020408163</v>
      </c>
      <c r="EU41" s="174">
        <f>CZ41/$M41</f>
        <v>48.322040816326535</v>
      </c>
      <c r="EV41" s="174">
        <f>DA41/$M41</f>
        <v>0</v>
      </c>
      <c r="EW41" s="174">
        <f>DB41/$M41</f>
        <v>3620.5469387755097</v>
      </c>
      <c r="EX41" s="174">
        <f>DC41/$M41</f>
        <v>180.30612244897958</v>
      </c>
      <c r="EY41" s="174">
        <f>DD41/$M41</f>
        <v>0</v>
      </c>
      <c r="EZ41" s="174">
        <f>DE41/$M41</f>
        <v>28.848979591836734</v>
      </c>
      <c r="FA41" s="174">
        <f>DF41/$M41</f>
        <v>2156.4612244897958</v>
      </c>
      <c r="FB41" s="174">
        <f>DG41/$M41</f>
        <v>0</v>
      </c>
      <c r="FC41" s="174">
        <f>DH41/$M41</f>
        <v>0</v>
      </c>
      <c r="FD41" s="174">
        <f>DI41/$M41</f>
        <v>1997.7918367346938</v>
      </c>
      <c r="FE41" s="174">
        <f>DJ41/$M41</f>
        <v>1.298204081632653</v>
      </c>
      <c r="FF41" s="174">
        <f>DK41/$M41</f>
        <v>0</v>
      </c>
      <c r="FG41" s="174">
        <f>DL41/$M41</f>
        <v>0</v>
      </c>
      <c r="FH41" s="174">
        <f>DM41/$M41</f>
        <v>173.81510204081633</v>
      </c>
      <c r="FI41" s="174">
        <f>DN41/$M41</f>
        <v>0.12982040816326529</v>
      </c>
      <c r="FJ41" s="174">
        <f>DO41/$M41</f>
        <v>4.3273469387755101E-2</v>
      </c>
      <c r="FK41" s="174">
        <f>DP41/$M41</f>
        <v>0.53370612244897953</v>
      </c>
      <c r="FL41" s="174">
        <f>DQ41/$M41</f>
        <v>0</v>
      </c>
      <c r="FN41" s="181">
        <f>DT41/MAX(DT$2:DT$108)</f>
        <v>1.5451334379905809E-2</v>
      </c>
      <c r="FO41" s="181">
        <f>DU41/MAX(DU$2:DU$108)</f>
        <v>3.5001086591461374E-2</v>
      </c>
      <c r="FP41" s="181">
        <f>DY41/MAX(DY$2:DY$108)</f>
        <v>0.16849659863945579</v>
      </c>
      <c r="FQ41" s="181">
        <f>EA41/MAX(EA$2:EA$108)</f>
        <v>6.6793788929442932E-2</v>
      </c>
      <c r="FR41" s="181">
        <f>EB41/MAX(EB$2:EB$108)</f>
        <v>3.5498108726249117E-2</v>
      </c>
      <c r="FS41" s="181">
        <f>EC41/MAX(EC$2:EC$108)</f>
        <v>0.12782467532467531</v>
      </c>
      <c r="FT41" s="181">
        <f>ED41/MAX(ED$2:ED$108)</f>
        <v>7.4395313681027961E-2</v>
      </c>
      <c r="FU41" s="181">
        <f>EE41/MAX(EE$2:EE$108)</f>
        <v>0.18341026130078197</v>
      </c>
      <c r="FV41" s="181">
        <f>EF41/MAX(EF$2:EF$108)</f>
        <v>6.1396710582967369E-2</v>
      </c>
      <c r="FW41" s="181">
        <f>EG41/MAX(EG$2:EG$108)</f>
        <v>8.4915290333477764E-2</v>
      </c>
      <c r="FX41" s="181">
        <f>EH41/MAX(EH$2:EH$108)</f>
        <v>3.8431985434212272E-2</v>
      </c>
      <c r="FY41" s="181">
        <f>EI41/MAX(EI$2:EI$108)</f>
        <v>7.3631725417439703E-2</v>
      </c>
      <c r="FZ41" s="181">
        <f>EJ41/MAX(EJ$2:EJ$108)</f>
        <v>1.1850580940340738E-3</v>
      </c>
      <c r="GA41" s="181">
        <f>EK41/MAX(EK$2:EK$108)</f>
        <v>5.223825467560337E-2</v>
      </c>
      <c r="GB41" s="181">
        <f>EL41/MAX(EL$2:EL$108)</f>
        <v>2.0982321591056799E-2</v>
      </c>
      <c r="GC41" s="181">
        <f>EM41/MAX(EM$2:EM$108)</f>
        <v>2.0330703131455012E-2</v>
      </c>
      <c r="GD41" s="181">
        <f>EN41/MAX(EN$2:EN$108)</f>
        <v>8.3694727891156472E-3</v>
      </c>
      <c r="GE41" s="181">
        <f>EO41/MAX(EO$2:EO$108)</f>
        <v>8.3465427266797135E-2</v>
      </c>
      <c r="GF41" s="181">
        <f>EP41/MAX(EP$2:EP$108)</f>
        <v>9.3982544786403333E-2</v>
      </c>
      <c r="GG41" s="181">
        <f>EQ41/MAX(EQ$2:EQ$108)</f>
        <v>6.3662874986059978E-2</v>
      </c>
      <c r="GH41" s="181">
        <f>ER41/MAX(ER$2:ER$108)</f>
        <v>0</v>
      </c>
      <c r="GI41" s="181">
        <f>ES41/MAX(ES$2:ES$108)</f>
        <v>0.17277456195244054</v>
      </c>
      <c r="GJ41" s="181">
        <f>ET41/MAX(ET$2:ET$108)</f>
        <v>4.0035416228347005E-2</v>
      </c>
      <c r="GK41" s="181">
        <f>EU41/MAX(EU$2:EU$108)</f>
        <v>3.6572973181704091E-2</v>
      </c>
      <c r="GL41" s="181">
        <f>EV41/MAX(EV$2:EV$108)</f>
        <v>0</v>
      </c>
      <c r="GM41" s="181">
        <f>EW41/MAX(EW$2:EW$108)</f>
        <v>3.3322029581387184E-2</v>
      </c>
      <c r="GN41" s="181">
        <f>EX41/MAX(EX$2:EX$108)</f>
        <v>3.3201196780939385E-2</v>
      </c>
      <c r="GO41" s="181">
        <f>EY41/MAX(EY$2:EY$108)</f>
        <v>0</v>
      </c>
      <c r="GP41" s="181">
        <f>EZ41/MAX(EZ$2:EZ$108)</f>
        <v>1.2757204170070465E-3</v>
      </c>
      <c r="GQ41" s="181">
        <f>FA41/MAX(FA$2:FA$108)</f>
        <v>4.0020165573027067E-2</v>
      </c>
      <c r="GR41" s="181">
        <f>FB41/MAX(FB$2:FB$108)</f>
        <v>0</v>
      </c>
      <c r="GS41" s="181">
        <f>FC41/MAX(FC$2:FC$108)</f>
        <v>0</v>
      </c>
      <c r="GT41" s="181">
        <f>FD41/MAX(FD$2:FD$108)</f>
        <v>6.244346128898081E-2</v>
      </c>
      <c r="GU41" s="181">
        <f>FE41/MAX(FE$2:FE$108)</f>
        <v>1.9933607287254528E-2</v>
      </c>
      <c r="GV41" s="181">
        <f>FF41/MAX(FF$2:FF$108)</f>
        <v>0</v>
      </c>
      <c r="GW41" s="181">
        <f>FG41/MAX(FG$2:FG$108)</f>
        <v>0</v>
      </c>
      <c r="GX41" s="181">
        <f>FH41/MAX(FH$2:FH$108)</f>
        <v>7.879625780918327E-2</v>
      </c>
      <c r="GY41" s="170">
        <f>MAX(FN41:GX41)</f>
        <v>0.18341026130078197</v>
      </c>
      <c r="GZ41" s="170">
        <f>SUM(FN41:GX41)</f>
        <v>1.8278389267618933</v>
      </c>
      <c r="HA41" s="183">
        <f>GZ41/MAX(GZ$2:GZ$108)</f>
        <v>0.10244439180496978</v>
      </c>
      <c r="HB41" s="168">
        <v>41</v>
      </c>
    </row>
    <row r="42" spans="1:210" s="168" customFormat="1" x14ac:dyDescent="0.3">
      <c r="A42" s="168" t="s">
        <v>77</v>
      </c>
      <c r="B42" s="168">
        <v>6.98</v>
      </c>
      <c r="C42" s="168" t="s">
        <v>49</v>
      </c>
      <c r="D42" s="168" t="s">
        <v>106</v>
      </c>
      <c r="H42" s="168">
        <f>(14+4/16)*456</f>
        <v>6498</v>
      </c>
      <c r="K42" s="169">
        <f>AVERAGE(H42:J42)</f>
        <v>6498</v>
      </c>
      <c r="L42" s="169"/>
      <c r="M42" s="170">
        <f>B42</f>
        <v>6.98</v>
      </c>
      <c r="N42" s="169"/>
      <c r="O42" s="169"/>
      <c r="P42" s="169">
        <f>K42/B42</f>
        <v>930.94555873925492</v>
      </c>
      <c r="Q42" s="171">
        <f>1/B42</f>
        <v>0.14326647564469913</v>
      </c>
      <c r="R42" s="168">
        <f>1/K42</f>
        <v>1.538935056940597E-4</v>
      </c>
      <c r="T42" s="172" t="s">
        <v>456</v>
      </c>
      <c r="U42" s="172" t="s">
        <v>457</v>
      </c>
      <c r="V42" s="173">
        <v>91.45</v>
      </c>
      <c r="W42" s="173">
        <v>30</v>
      </c>
      <c r="X42" s="173">
        <v>0.61</v>
      </c>
      <c r="Y42" s="173">
        <v>0.15</v>
      </c>
      <c r="Z42" s="173">
        <v>0.25</v>
      </c>
      <c r="AA42" s="173">
        <v>7.55</v>
      </c>
      <c r="AB42" s="173">
        <v>0.4</v>
      </c>
      <c r="AC42" s="173">
        <v>6.2</v>
      </c>
      <c r="AD42" s="173">
        <v>7</v>
      </c>
      <c r="AE42" s="173">
        <v>0.24</v>
      </c>
      <c r="AF42" s="173">
        <v>10</v>
      </c>
      <c r="AG42" s="173">
        <v>11</v>
      </c>
      <c r="AH42" s="173">
        <v>112</v>
      </c>
      <c r="AI42" s="173">
        <v>1</v>
      </c>
      <c r="AJ42" s="173">
        <v>0.1</v>
      </c>
      <c r="AK42" s="173">
        <v>4.2000000000000003E-2</v>
      </c>
      <c r="AL42" s="173">
        <v>3.7999999999999999E-2</v>
      </c>
      <c r="AM42" s="173">
        <v>0.4</v>
      </c>
      <c r="AN42" s="173">
        <v>8.1</v>
      </c>
      <c r="AO42" s="173">
        <v>3.3000000000000002E-2</v>
      </c>
      <c r="AP42" s="173">
        <v>2.1000000000000001E-2</v>
      </c>
      <c r="AQ42" s="173">
        <v>0.17799999999999999</v>
      </c>
      <c r="AR42" s="173">
        <v>0.221</v>
      </c>
      <c r="AS42" s="173">
        <v>4.4999999999999998E-2</v>
      </c>
      <c r="AT42" s="173">
        <v>3</v>
      </c>
      <c r="AU42" s="173">
        <v>0</v>
      </c>
      <c r="AV42" s="173">
        <v>3</v>
      </c>
      <c r="AW42" s="173">
        <v>3</v>
      </c>
      <c r="AX42" s="173">
        <v>4.0999999999999996</v>
      </c>
      <c r="AY42" s="173">
        <v>0</v>
      </c>
      <c r="AZ42" s="173">
        <v>569</v>
      </c>
      <c r="BA42" s="173">
        <v>28</v>
      </c>
      <c r="BB42" s="173">
        <v>0</v>
      </c>
      <c r="BC42" s="173">
        <v>0</v>
      </c>
      <c r="BD42" s="173">
        <v>303</v>
      </c>
      <c r="BE42" s="173">
        <v>78</v>
      </c>
      <c r="BF42" s="173">
        <v>4532</v>
      </c>
      <c r="BG42" s="173">
        <v>8</v>
      </c>
      <c r="BH42" s="173">
        <v>0.05</v>
      </c>
      <c r="BI42" s="173">
        <v>0</v>
      </c>
      <c r="BJ42" s="173">
        <v>0</v>
      </c>
      <c r="BK42" s="173">
        <v>0.1</v>
      </c>
      <c r="BL42" s="173">
        <v>1.6E-2</v>
      </c>
      <c r="BM42" s="173">
        <v>3.6999999999999998E-2</v>
      </c>
      <c r="BN42" s="173">
        <v>0.05</v>
      </c>
      <c r="BO42" s="173">
        <v>0</v>
      </c>
      <c r="BP42" s="173">
        <v>154</v>
      </c>
      <c r="BQ42" s="172" t="s">
        <v>443</v>
      </c>
      <c r="BR42" s="173">
        <v>152</v>
      </c>
      <c r="BS42" s="172" t="s">
        <v>458</v>
      </c>
      <c r="BT42" s="173">
        <v>48</v>
      </c>
      <c r="BU42" s="168">
        <f>AVERAGE(BP42,BR42)</f>
        <v>153</v>
      </c>
      <c r="BV42" s="168">
        <f>_xlfn.STDEV.P(BP42,BR42)</f>
        <v>1</v>
      </c>
      <c r="BW42" s="168">
        <f>(1-BT42/100)*K42</f>
        <v>3378.96</v>
      </c>
      <c r="BX42" s="174">
        <f>(V42/100)*$BW42</f>
        <v>3090.0589199999999</v>
      </c>
      <c r="BY42" s="174">
        <f>(W42/100)*$BW42</f>
        <v>1013.688</v>
      </c>
      <c r="BZ42" s="174">
        <f>(X42/100)*$BW42</f>
        <v>20.611656</v>
      </c>
      <c r="CA42" s="174">
        <f>(Y42/100)*$BW42</f>
        <v>5.0684399999999998</v>
      </c>
      <c r="CB42" s="174">
        <f>(Z42/100)*$BW42</f>
        <v>8.4474</v>
      </c>
      <c r="CC42" s="174">
        <f>(AA42/100)*$BW42</f>
        <v>255.11148</v>
      </c>
      <c r="CD42" s="174">
        <f>(AB42/100)*$BW42</f>
        <v>13.515840000000001</v>
      </c>
      <c r="CE42" s="174">
        <f>(AC42/100)*$BW42</f>
        <v>209.49552</v>
      </c>
      <c r="CF42" s="174">
        <f>(AD42/100)*$BW42</f>
        <v>236.52720000000002</v>
      </c>
      <c r="CG42" s="174">
        <f>(AE42/100)*$BW42</f>
        <v>8.1095039999999994</v>
      </c>
      <c r="CH42" s="174">
        <f>(AF42/100)*$BW42</f>
        <v>337.89600000000002</v>
      </c>
      <c r="CI42" s="174">
        <f>(AG42/100)*$BW42</f>
        <v>371.68560000000002</v>
      </c>
      <c r="CJ42" s="174">
        <f>(AH42/100)*$BW42</f>
        <v>3784.4352000000003</v>
      </c>
      <c r="CK42" s="174">
        <f>(AI42/100)*$BW42</f>
        <v>33.7896</v>
      </c>
      <c r="CL42" s="174">
        <f>(AJ42/100)*$BW42</f>
        <v>3.3789600000000002</v>
      </c>
      <c r="CM42" s="174">
        <f>(AK42/100)*$BW42</f>
        <v>1.4191632000000001</v>
      </c>
      <c r="CN42" s="174">
        <f>(AL42/100)*$BW42</f>
        <v>1.2840047999999999</v>
      </c>
      <c r="CO42" s="174">
        <f>(AM42/100)*$BW42</f>
        <v>13.515840000000001</v>
      </c>
      <c r="CP42" s="174">
        <f>(AN42/100)*$BW42</f>
        <v>273.69576000000001</v>
      </c>
      <c r="CQ42" s="174">
        <f>(AO42/100)*$BW42</f>
        <v>1.1150568000000001</v>
      </c>
      <c r="CR42" s="174">
        <f>(AP42/100)*$BW42</f>
        <v>0.70958160000000003</v>
      </c>
      <c r="CS42" s="174">
        <f>(AQ42/100)*$BW42</f>
        <v>6.0145488</v>
      </c>
      <c r="CT42" s="174">
        <f>(AR42/100)*$BW42</f>
        <v>7.4675016000000003</v>
      </c>
      <c r="CU42" s="174">
        <f>(AS42/100)*$BW42</f>
        <v>1.520532</v>
      </c>
      <c r="CV42" s="174">
        <f>(AT42/100)*$BW42</f>
        <v>101.36879999999999</v>
      </c>
      <c r="CW42" s="174">
        <f>(AU42/100)*$BW42</f>
        <v>0</v>
      </c>
      <c r="CX42" s="174">
        <f>(AV42/100)*$BW42</f>
        <v>101.36879999999999</v>
      </c>
      <c r="CY42" s="174">
        <f>(AW42/100)*$BW42</f>
        <v>101.36879999999999</v>
      </c>
      <c r="CZ42" s="174">
        <f>(AX42/100)*$BW42</f>
        <v>138.53735999999998</v>
      </c>
      <c r="DA42" s="174">
        <f>(AY42/100)*$BW42</f>
        <v>0</v>
      </c>
      <c r="DB42" s="174">
        <f>(AZ42/100)*$BW42</f>
        <v>19226.2824</v>
      </c>
      <c r="DC42" s="174">
        <f>(BA42/100)*$BW42</f>
        <v>946.10880000000009</v>
      </c>
      <c r="DD42" s="174">
        <f>(BB42/100)*$BW42</f>
        <v>0</v>
      </c>
      <c r="DE42" s="174">
        <f>(BC42/100)*$BW42</f>
        <v>0</v>
      </c>
      <c r="DF42" s="174">
        <f>(BD42/100)*$BW42</f>
        <v>10238.248799999999</v>
      </c>
      <c r="DG42" s="174">
        <f>(BE42/100)*$BW42</f>
        <v>2635.5888</v>
      </c>
      <c r="DH42" s="174">
        <f>(BF42/100)*$BW42</f>
        <v>153134.46720000001</v>
      </c>
      <c r="DI42" s="174">
        <f>(BG42/100)*$BW42</f>
        <v>270.3168</v>
      </c>
      <c r="DJ42" s="174">
        <f>(BH42/100)*$BW42</f>
        <v>1.6894800000000001</v>
      </c>
      <c r="DK42" s="174">
        <f>(BI42/100)*$BW42</f>
        <v>0</v>
      </c>
      <c r="DL42" s="174">
        <f>(BJ42/100)*$BW42</f>
        <v>0</v>
      </c>
      <c r="DM42" s="174">
        <f>(BK42/100)*$BW42</f>
        <v>3.3789600000000002</v>
      </c>
      <c r="DN42" s="174">
        <f>(BL42/100)*$BW42</f>
        <v>0.54063360000000005</v>
      </c>
      <c r="DO42" s="174">
        <f>(BM42/100)*$BW42</f>
        <v>1.2502152</v>
      </c>
      <c r="DP42" s="174">
        <f>(BN42/100)*$BW42</f>
        <v>1.6894800000000001</v>
      </c>
      <c r="DQ42" s="174">
        <f>(BO42/100)*$BW42</f>
        <v>0</v>
      </c>
      <c r="DR42" s="174"/>
      <c r="DS42" s="174">
        <f>BX42/$M42</f>
        <v>442.70185100286528</v>
      </c>
      <c r="DT42" s="174">
        <f>BY42/$M42</f>
        <v>145.22750716332376</v>
      </c>
      <c r="DU42" s="174">
        <f>BZ42/$M42</f>
        <v>2.9529593123209166</v>
      </c>
      <c r="DV42" s="174">
        <f>CA42/$M42</f>
        <v>0.72613753581661888</v>
      </c>
      <c r="DW42" s="174">
        <f>CB42/$M42</f>
        <v>1.2102292263610315</v>
      </c>
      <c r="DX42" s="174">
        <f>CC42/$M42</f>
        <v>36.54892263610315</v>
      </c>
      <c r="DY42" s="174">
        <f>CD42/$M42</f>
        <v>1.9363667621776504</v>
      </c>
      <c r="DZ42" s="174">
        <f>CE42/$M42</f>
        <v>30.013684813753581</v>
      </c>
      <c r="EA42" s="174">
        <f>CF42/$M42</f>
        <v>33.886418338108882</v>
      </c>
      <c r="EB42" s="174">
        <f>CG42/$M42</f>
        <v>1.16182005730659</v>
      </c>
      <c r="EC42" s="174">
        <f>CH42/$M42</f>
        <v>48.409169054441257</v>
      </c>
      <c r="ED42" s="174">
        <f>CI42/$M42</f>
        <v>53.250085959885389</v>
      </c>
      <c r="EE42" s="174">
        <f>CJ42/$M42</f>
        <v>542.18269340974211</v>
      </c>
      <c r="EF42" s="174">
        <f>CK42/$M42</f>
        <v>4.8409169054441259</v>
      </c>
      <c r="EG42" s="174">
        <f>CL42/$M42</f>
        <v>0.48409169054441259</v>
      </c>
      <c r="EH42" s="174">
        <f>CM42/$M42</f>
        <v>0.20331851002865328</v>
      </c>
      <c r="EI42" s="174">
        <f>CN42/$M42</f>
        <v>0.18395484240687676</v>
      </c>
      <c r="EJ42" s="174">
        <f>CO42/$M42</f>
        <v>1.9363667621776504</v>
      </c>
      <c r="EK42" s="174">
        <f>CP42/$M42</f>
        <v>39.211426934097418</v>
      </c>
      <c r="EL42" s="174">
        <f>CQ42/$M42</f>
        <v>0.15975025787965616</v>
      </c>
      <c r="EM42" s="174">
        <f>CR42/$M42</f>
        <v>0.10165925501432664</v>
      </c>
      <c r="EN42" s="174">
        <f>CS42/$M42</f>
        <v>0.86168320916905439</v>
      </c>
      <c r="EO42" s="174">
        <f>CT42/$M42</f>
        <v>1.0698426361031519</v>
      </c>
      <c r="EP42" s="174">
        <f>CU42/$M42</f>
        <v>0.21784126074498567</v>
      </c>
      <c r="EQ42" s="174">
        <f>CV42/$M42</f>
        <v>14.522750716332377</v>
      </c>
      <c r="ER42" s="174">
        <f>CW42/$M42</f>
        <v>0</v>
      </c>
      <c r="ES42" s="174">
        <f>CX42/$M42</f>
        <v>14.522750716332377</v>
      </c>
      <c r="ET42" s="174">
        <f>CY42/$M42</f>
        <v>14.522750716332377</v>
      </c>
      <c r="EU42" s="174">
        <f>CZ42/$M42</f>
        <v>19.847759312320914</v>
      </c>
      <c r="EV42" s="174">
        <f>DA42/$M42</f>
        <v>0</v>
      </c>
      <c r="EW42" s="174">
        <f>DB42/$M42</f>
        <v>2754.4817191977077</v>
      </c>
      <c r="EX42" s="174">
        <f>DC42/$M42</f>
        <v>135.54567335243553</v>
      </c>
      <c r="EY42" s="174">
        <f>DD42/$M42</f>
        <v>0</v>
      </c>
      <c r="EZ42" s="174">
        <f>DE42/$M42</f>
        <v>0</v>
      </c>
      <c r="FA42" s="174">
        <f>DF42/$M42</f>
        <v>1466.79782234957</v>
      </c>
      <c r="FB42" s="174">
        <f>DG42/$M42</f>
        <v>377.59151862464182</v>
      </c>
      <c r="FC42" s="174">
        <f>DH42/$M42</f>
        <v>21939.035415472779</v>
      </c>
      <c r="FD42" s="174">
        <f>DI42/$M42</f>
        <v>38.727335243553007</v>
      </c>
      <c r="FE42" s="174">
        <f>DJ42/$M42</f>
        <v>0.24204584527220629</v>
      </c>
      <c r="FF42" s="174">
        <f>DK42/$M42</f>
        <v>0</v>
      </c>
      <c r="FG42" s="174">
        <f>DL42/$M42</f>
        <v>0</v>
      </c>
      <c r="FH42" s="174">
        <f>DM42/$M42</f>
        <v>0.48409169054441259</v>
      </c>
      <c r="FI42" s="174">
        <f>DN42/$M42</f>
        <v>7.7454670487106025E-2</v>
      </c>
      <c r="FJ42" s="174">
        <f>DO42/$M42</f>
        <v>0.17911392550143265</v>
      </c>
      <c r="FK42" s="174">
        <f>DP42/$M42</f>
        <v>0.24204584527220629</v>
      </c>
      <c r="FL42" s="174">
        <f>DQ42/$M42</f>
        <v>0</v>
      </c>
      <c r="FN42" s="181">
        <f>DT42/MAX(DT$2:DT$108)</f>
        <v>2.2223700368399504E-2</v>
      </c>
      <c r="FO42" s="181">
        <f>DU42/MAX(DU$2:DU$108)</f>
        <v>1.5923041077119802E-2</v>
      </c>
      <c r="FP42" s="181">
        <f>DY42/MAX(DY$2:DY$108)</f>
        <v>3.7698758357211086E-2</v>
      </c>
      <c r="FQ42" s="181">
        <f>EA42/MAX(EA$2:EA$108)</f>
        <v>1.7434872575688869E-2</v>
      </c>
      <c r="FR42" s="181">
        <f>EB42/MAX(EB$2:EB$108)</f>
        <v>1.3947287817409346E-2</v>
      </c>
      <c r="FS42" s="181">
        <f>EC42/MAX(EC$2:EC$108)</f>
        <v>0.12256707475905182</v>
      </c>
      <c r="FT42" s="181">
        <f>ED42/MAX(ED$2:ED$108)</f>
        <v>2.7464103788602357E-2</v>
      </c>
      <c r="FU42" s="181">
        <f>EE42/MAX(EE$2:EE$108)</f>
        <v>9.7786680234582118E-2</v>
      </c>
      <c r="FV42" s="181">
        <f>EF42/MAX(EF$2:EF$108)</f>
        <v>4.1209966994305612E-3</v>
      </c>
      <c r="FW42" s="181">
        <f>EG42/MAX(EG$2:EG$108)</f>
        <v>3.7997218186748546E-2</v>
      </c>
      <c r="FX42" s="181">
        <f>EH42/MAX(EH$2:EH$108)</f>
        <v>4.3337042080409761E-2</v>
      </c>
      <c r="FY42" s="181">
        <f>EI42/MAX(EI$2:EI$108)</f>
        <v>1.5024351099496673E-2</v>
      </c>
      <c r="FZ42" s="181">
        <f>EJ42/MAX(EJ$2:EJ$108)</f>
        <v>3.181682176636154E-3</v>
      </c>
      <c r="GA42" s="181">
        <f>EK42/MAX(EK$2:EK$108)</f>
        <v>0.10143149083644851</v>
      </c>
      <c r="GB42" s="181">
        <f>EL42/MAX(EL$2:EL$108)</f>
        <v>1.1335502710200207E-2</v>
      </c>
      <c r="GC42" s="181">
        <f>EM42/MAX(EM$2:EM$108)</f>
        <v>1.146275071633238E-2</v>
      </c>
      <c r="GD42" s="181">
        <f>EN42/MAX(EN$2:EN$108)</f>
        <v>8.1296183054953754E-3</v>
      </c>
      <c r="GE42" s="181">
        <f>EO42/MAX(EO$2:EO$108)</f>
        <v>0.13605504965262788</v>
      </c>
      <c r="GF42" s="181">
        <f>EP42/MAX(EP$2:EP$108)</f>
        <v>6.7587687375044919E-2</v>
      </c>
      <c r="GG42" s="181">
        <f>EQ42/MAX(EQ$2:EQ$108)</f>
        <v>4.4204518765559664E-3</v>
      </c>
      <c r="GH42" s="181">
        <f>ER42/MAX(ER$2:ER$108)</f>
        <v>0</v>
      </c>
      <c r="GI42" s="181">
        <f>ES42/MAX(ES$2:ES$108)</f>
        <v>1.1996656399369877E-2</v>
      </c>
      <c r="GJ42" s="181">
        <f>ET42/MAX(ET$2:ET$108)</f>
        <v>2.7798717986589074E-3</v>
      </c>
      <c r="GK42" s="181">
        <f>EU42/MAX(EU$2:EU$108)</f>
        <v>1.5021955960129355E-2</v>
      </c>
      <c r="GL42" s="181">
        <f>EV42/MAX(EV$2:EV$108)</f>
        <v>0</v>
      </c>
      <c r="GM42" s="181">
        <f>EW42/MAX(EW$2:EW$108)</f>
        <v>2.5351120391644045E-2</v>
      </c>
      <c r="GN42" s="181">
        <f>EX42/MAX(EX$2:EX$108)</f>
        <v>2.4959100182815851E-2</v>
      </c>
      <c r="GO42" s="181">
        <f>EY42/MAX(EY$2:EY$108)</f>
        <v>0</v>
      </c>
      <c r="GP42" s="181">
        <f>EZ42/MAX(EZ$2:EZ$108)</f>
        <v>0</v>
      </c>
      <c r="GQ42" s="181">
        <f>FA42/MAX(FA$2:FA$108)</f>
        <v>2.72212136466649E-2</v>
      </c>
      <c r="GR42" s="181">
        <f>FB42/MAX(FB$2:FB$108)</f>
        <v>3.313364199816262E-2</v>
      </c>
      <c r="GS42" s="181">
        <f>FC42/MAX(FC$2:FC$108)</f>
        <v>0.87766603441021285</v>
      </c>
      <c r="GT42" s="181">
        <f>FD42/MAX(FD$2:FD$108)</f>
        <v>1.2104708882276457E-3</v>
      </c>
      <c r="GU42" s="181">
        <f>FE42/MAX(FE$2:FE$108)</f>
        <v>3.716554964994324E-3</v>
      </c>
      <c r="GV42" s="181">
        <f>FF42/MAX(FF$2:FF$108)</f>
        <v>0</v>
      </c>
      <c r="GW42" s="181">
        <f>FG42/MAX(FG$2:FG$108)</f>
        <v>0</v>
      </c>
      <c r="GX42" s="181">
        <f>FH42/MAX(FH$2:FH$108)</f>
        <v>2.1945511755626132E-4</v>
      </c>
      <c r="GY42" s="170">
        <f>MAX(FN42:GX42)</f>
        <v>0.87766603441021285</v>
      </c>
      <c r="GZ42" s="170">
        <f>SUM(FN42:GX42)</f>
        <v>1.8224054364519287</v>
      </c>
      <c r="HA42" s="183">
        <f>GZ42/MAX(GZ$2:GZ$108)</f>
        <v>0.10213986244954751</v>
      </c>
      <c r="HB42" s="168">
        <v>42</v>
      </c>
    </row>
    <row r="43" spans="1:210" s="168" customFormat="1" x14ac:dyDescent="0.3">
      <c r="A43" s="168" t="s">
        <v>59</v>
      </c>
      <c r="B43" s="168">
        <v>0.98</v>
      </c>
      <c r="C43" s="168" t="s">
        <v>50</v>
      </c>
      <c r="D43" s="168">
        <v>117</v>
      </c>
      <c r="H43" s="168">
        <v>117</v>
      </c>
      <c r="K43" s="169">
        <f>AVERAGE(H43:J43)</f>
        <v>117</v>
      </c>
      <c r="L43" s="169"/>
      <c r="M43" s="170">
        <f>B43*D43/453.5</f>
        <v>0.2528335170893054</v>
      </c>
      <c r="N43" s="169"/>
      <c r="O43" s="169"/>
      <c r="P43" s="169">
        <f>K43/B43</f>
        <v>119.38775510204081</v>
      </c>
      <c r="Q43" s="171">
        <f>1/B43</f>
        <v>1.0204081632653061</v>
      </c>
      <c r="R43" s="168">
        <f>1/K43</f>
        <v>8.5470085470085479E-3</v>
      </c>
      <c r="T43" s="172" t="s">
        <v>373</v>
      </c>
      <c r="U43" s="172" t="s">
        <v>374</v>
      </c>
      <c r="V43" s="173">
        <v>94.52</v>
      </c>
      <c r="W43" s="173">
        <v>18</v>
      </c>
      <c r="X43" s="173">
        <v>0.88</v>
      </c>
      <c r="Y43" s="173">
        <v>0.2</v>
      </c>
      <c r="Z43" s="173">
        <v>0.5</v>
      </c>
      <c r="AA43" s="173">
        <v>3.89</v>
      </c>
      <c r="AB43" s="173">
        <v>1.2</v>
      </c>
      <c r="AC43" s="173">
        <v>2.63</v>
      </c>
      <c r="AD43" s="173">
        <v>10</v>
      </c>
      <c r="AE43" s="173">
        <v>0.27</v>
      </c>
      <c r="AF43" s="173">
        <v>11</v>
      </c>
      <c r="AG43" s="173">
        <v>24</v>
      </c>
      <c r="AH43" s="173">
        <v>237</v>
      </c>
      <c r="AI43" s="173">
        <v>5</v>
      </c>
      <c r="AJ43" s="173">
        <v>0.17</v>
      </c>
      <c r="AK43" s="173">
        <v>5.8999999999999997E-2</v>
      </c>
      <c r="AL43" s="173">
        <v>0.114</v>
      </c>
      <c r="AM43" s="173">
        <v>0</v>
      </c>
      <c r="AN43" s="173">
        <v>13.7</v>
      </c>
      <c r="AO43" s="173">
        <v>3.6999999999999998E-2</v>
      </c>
      <c r="AP43" s="173">
        <v>1.9E-2</v>
      </c>
      <c r="AQ43" s="173">
        <v>0.59399999999999997</v>
      </c>
      <c r="AR43" s="173">
        <v>8.8999999999999996E-2</v>
      </c>
      <c r="AS43" s="173">
        <v>0.08</v>
      </c>
      <c r="AT43" s="173">
        <v>15</v>
      </c>
      <c r="AU43" s="173">
        <v>0</v>
      </c>
      <c r="AV43" s="173">
        <v>15</v>
      </c>
      <c r="AW43" s="173">
        <v>15</v>
      </c>
      <c r="AX43" s="173">
        <v>6.7</v>
      </c>
      <c r="AY43" s="173">
        <v>0</v>
      </c>
      <c r="AZ43" s="173">
        <v>833</v>
      </c>
      <c r="BA43" s="173">
        <v>42</v>
      </c>
      <c r="BB43" s="173">
        <v>0</v>
      </c>
      <c r="BC43" s="173">
        <v>101</v>
      </c>
      <c r="BD43" s="173">
        <v>449</v>
      </c>
      <c r="BE43" s="173">
        <v>0</v>
      </c>
      <c r="BF43" s="173">
        <v>2573</v>
      </c>
      <c r="BG43" s="173">
        <v>123</v>
      </c>
      <c r="BH43" s="173">
        <v>0.54</v>
      </c>
      <c r="BI43" s="173">
        <v>0</v>
      </c>
      <c r="BJ43" s="173">
        <v>0</v>
      </c>
      <c r="BK43" s="173">
        <v>7.9</v>
      </c>
      <c r="BL43" s="173">
        <v>2.8000000000000001E-2</v>
      </c>
      <c r="BM43" s="173">
        <v>3.1E-2</v>
      </c>
      <c r="BN43" s="173">
        <v>8.3000000000000004E-2</v>
      </c>
      <c r="BO43" s="173">
        <v>0</v>
      </c>
      <c r="BP43" s="173">
        <v>149</v>
      </c>
      <c r="BQ43" s="172" t="s">
        <v>375</v>
      </c>
      <c r="BR43" s="173">
        <v>180</v>
      </c>
      <c r="BS43" s="172" t="s">
        <v>376</v>
      </c>
      <c r="BT43" s="173">
        <v>9</v>
      </c>
      <c r="BU43" s="168">
        <f>AVERAGE(BP43,BR43)</f>
        <v>164.5</v>
      </c>
      <c r="BV43" s="168">
        <f>_xlfn.STDEV.P(BP43,BR43)</f>
        <v>15.5</v>
      </c>
      <c r="BW43" s="168">
        <f>(1-BT43/100)*K43</f>
        <v>106.47</v>
      </c>
      <c r="BX43" s="174">
        <f>(V43/100)*$BW43</f>
        <v>100.63544399999999</v>
      </c>
      <c r="BY43" s="174">
        <f>(W43/100)*$BW43</f>
        <v>19.1646</v>
      </c>
      <c r="BZ43" s="174">
        <f>(X43/100)*$BW43</f>
        <v>0.93693599999999999</v>
      </c>
      <c r="CA43" s="174">
        <f>(Y43/100)*$BW43</f>
        <v>0.21293999999999999</v>
      </c>
      <c r="CB43" s="174">
        <f>(Z43/100)*$BW43</f>
        <v>0.53234999999999999</v>
      </c>
      <c r="CC43" s="174">
        <f>(AA43/100)*$BW43</f>
        <v>4.1416830000000004</v>
      </c>
      <c r="CD43" s="174">
        <f>(AB43/100)*$BW43</f>
        <v>1.2776400000000001</v>
      </c>
      <c r="CE43" s="174">
        <f>(AC43/100)*$BW43</f>
        <v>2.8001610000000001</v>
      </c>
      <c r="CF43" s="174">
        <f>(AD43/100)*$BW43</f>
        <v>10.647</v>
      </c>
      <c r="CG43" s="174">
        <f>(AE43/100)*$BW43</f>
        <v>0.28746900000000003</v>
      </c>
      <c r="CH43" s="174">
        <f>(AF43/100)*$BW43</f>
        <v>11.7117</v>
      </c>
      <c r="CI43" s="174">
        <f>(AG43/100)*$BW43</f>
        <v>25.552799999999998</v>
      </c>
      <c r="CJ43" s="174">
        <f>(AH43/100)*$BW43</f>
        <v>252.3339</v>
      </c>
      <c r="CK43" s="174">
        <f>(AI43/100)*$BW43</f>
        <v>5.3235000000000001</v>
      </c>
      <c r="CL43" s="174">
        <f>(AJ43/100)*$BW43</f>
        <v>0.18099900000000002</v>
      </c>
      <c r="CM43" s="174">
        <f>(AK43/100)*$BW43</f>
        <v>6.2817299999999993E-2</v>
      </c>
      <c r="CN43" s="174">
        <f>(AL43/100)*$BW43</f>
        <v>0.12137579999999999</v>
      </c>
      <c r="CO43" s="174">
        <f>(AM43/100)*$BW43</f>
        <v>0</v>
      </c>
      <c r="CP43" s="174">
        <f>(AN43/100)*$BW43</f>
        <v>14.586389999999998</v>
      </c>
      <c r="CQ43" s="174">
        <f>(AO43/100)*$BW43</f>
        <v>3.9393899999999996E-2</v>
      </c>
      <c r="CR43" s="174">
        <f>(AP43/100)*$BW43</f>
        <v>2.0229299999999999E-2</v>
      </c>
      <c r="CS43" s="174">
        <f>(AQ43/100)*$BW43</f>
        <v>0.63243179999999999</v>
      </c>
      <c r="CT43" s="174">
        <f>(AR43/100)*$BW43</f>
        <v>9.475829999999999E-2</v>
      </c>
      <c r="CU43" s="174">
        <f>(AS43/100)*$BW43</f>
        <v>8.5176000000000002E-2</v>
      </c>
      <c r="CV43" s="174">
        <f>(AT43/100)*$BW43</f>
        <v>15.970499999999999</v>
      </c>
      <c r="CW43" s="174">
        <f>(AU43/100)*$BW43</f>
        <v>0</v>
      </c>
      <c r="CX43" s="174">
        <f>(AV43/100)*$BW43</f>
        <v>15.970499999999999</v>
      </c>
      <c r="CY43" s="174">
        <f>(AW43/100)*$BW43</f>
        <v>15.970499999999999</v>
      </c>
      <c r="CZ43" s="174">
        <f>(AX43/100)*$BW43</f>
        <v>7.1334900000000001</v>
      </c>
      <c r="DA43" s="174">
        <f>(AY43/100)*$BW43</f>
        <v>0</v>
      </c>
      <c r="DB43" s="174">
        <f>(AZ43/100)*$BW43</f>
        <v>886.89509999999996</v>
      </c>
      <c r="DC43" s="174">
        <f>(BA43/100)*$BW43</f>
        <v>44.717399999999998</v>
      </c>
      <c r="DD43" s="174">
        <f>(BB43/100)*$BW43</f>
        <v>0</v>
      </c>
      <c r="DE43" s="174">
        <f>(BC43/100)*$BW43</f>
        <v>107.5347</v>
      </c>
      <c r="DF43" s="174">
        <f>(BD43/100)*$BW43</f>
        <v>478.05029999999999</v>
      </c>
      <c r="DG43" s="174">
        <f>(BE43/100)*$BW43</f>
        <v>0</v>
      </c>
      <c r="DH43" s="174">
        <f>(BF43/100)*$BW43</f>
        <v>2739.4731000000002</v>
      </c>
      <c r="DI43" s="174">
        <f>(BG43/100)*$BW43</f>
        <v>130.9581</v>
      </c>
      <c r="DJ43" s="174">
        <f>(BH43/100)*$BW43</f>
        <v>0.57493800000000006</v>
      </c>
      <c r="DK43" s="174">
        <f>(BI43/100)*$BW43</f>
        <v>0</v>
      </c>
      <c r="DL43" s="174">
        <f>(BJ43/100)*$BW43</f>
        <v>0</v>
      </c>
      <c r="DM43" s="174">
        <f>(BK43/100)*$BW43</f>
        <v>8.41113</v>
      </c>
      <c r="DN43" s="174">
        <f>(BL43/100)*$BW43</f>
        <v>2.9811600000000004E-2</v>
      </c>
      <c r="DO43" s="174">
        <f>(BM43/100)*$BW43</f>
        <v>3.3005699999999999E-2</v>
      </c>
      <c r="DP43" s="174">
        <f>(BN43/100)*$BW43</f>
        <v>8.8370099999999993E-2</v>
      </c>
      <c r="DQ43" s="174">
        <f>(BO43/100)*$BW43</f>
        <v>0</v>
      </c>
      <c r="DR43" s="174"/>
      <c r="DS43" s="174">
        <f>BX43/$M43</f>
        <v>398.03047142857139</v>
      </c>
      <c r="DT43" s="174">
        <f>BY43/$M43</f>
        <v>75.799285714285716</v>
      </c>
      <c r="DU43" s="174">
        <f>BZ43/$M43</f>
        <v>3.705742857142857</v>
      </c>
      <c r="DV43" s="174">
        <f>CA43/$M43</f>
        <v>0.84221428571428569</v>
      </c>
      <c r="DW43" s="174">
        <f>CB43/$M43</f>
        <v>2.1055357142857143</v>
      </c>
      <c r="DX43" s="174">
        <f>CC43/$M43</f>
        <v>16.38106785714286</v>
      </c>
      <c r="DY43" s="174">
        <f>CD43/$M43</f>
        <v>5.0532857142857148</v>
      </c>
      <c r="DZ43" s="174">
        <f>CE43/$M43</f>
        <v>11.075117857142857</v>
      </c>
      <c r="EA43" s="174">
        <f>CF43/$M43</f>
        <v>42.110714285714288</v>
      </c>
      <c r="EB43" s="174">
        <f>CG43/$M43</f>
        <v>1.1369892857142858</v>
      </c>
      <c r="EC43" s="174">
        <f>CH43/$M43</f>
        <v>46.321785714285717</v>
      </c>
      <c r="ED43" s="174">
        <f>CI43/$M43</f>
        <v>101.06571428571428</v>
      </c>
      <c r="EE43" s="174">
        <f>CJ43/$M43</f>
        <v>998.02392857142854</v>
      </c>
      <c r="EF43" s="174">
        <f>CK43/$M43</f>
        <v>21.055357142857144</v>
      </c>
      <c r="EG43" s="174">
        <f>CL43/$M43</f>
        <v>0.71588214285714291</v>
      </c>
      <c r="EH43" s="174">
        <f>CM43/$M43</f>
        <v>0.24845321428571426</v>
      </c>
      <c r="EI43" s="174">
        <f>CN43/$M43</f>
        <v>0.48006214285714283</v>
      </c>
      <c r="EJ43" s="174">
        <f>CO43/$M43</f>
        <v>0</v>
      </c>
      <c r="EK43" s="174">
        <f>CP43/$M43</f>
        <v>57.691678571428561</v>
      </c>
      <c r="EL43" s="174">
        <f>CQ43/$M43</f>
        <v>0.15580964285714283</v>
      </c>
      <c r="EM43" s="174">
        <f>CR43/$M43</f>
        <v>8.0010357142857133E-2</v>
      </c>
      <c r="EN43" s="174">
        <f>CS43/$M43</f>
        <v>2.5013764285714286</v>
      </c>
      <c r="EO43" s="174">
        <f>CT43/$M43</f>
        <v>0.3747853571428571</v>
      </c>
      <c r="EP43" s="174">
        <f>CU43/$M43</f>
        <v>0.33688571428571429</v>
      </c>
      <c r="EQ43" s="174">
        <f>CV43/$M43</f>
        <v>63.166071428571428</v>
      </c>
      <c r="ER43" s="174">
        <f>CW43/$M43</f>
        <v>0</v>
      </c>
      <c r="ES43" s="174">
        <f>CX43/$M43</f>
        <v>63.166071428571428</v>
      </c>
      <c r="ET43" s="174">
        <f>CY43/$M43</f>
        <v>63.166071428571428</v>
      </c>
      <c r="EU43" s="174">
        <f>CZ43/$M43</f>
        <v>28.214178571428572</v>
      </c>
      <c r="EV43" s="174">
        <f>DA43/$M43</f>
        <v>0</v>
      </c>
      <c r="EW43" s="174">
        <f>DB43/$M43</f>
        <v>3507.8224999999998</v>
      </c>
      <c r="EX43" s="174">
        <f>DC43/$M43</f>
        <v>176.86499999999998</v>
      </c>
      <c r="EY43" s="174">
        <f>DD43/$M43</f>
        <v>0</v>
      </c>
      <c r="EZ43" s="174">
        <f>DE43/$M43</f>
        <v>425.3182142857143</v>
      </c>
      <c r="FA43" s="174">
        <f>DF43/$M43</f>
        <v>1890.7710714285713</v>
      </c>
      <c r="FB43" s="174">
        <f>DG43/$M43</f>
        <v>0</v>
      </c>
      <c r="FC43" s="174">
        <f>DH43/$M43</f>
        <v>10835.086785714286</v>
      </c>
      <c r="FD43" s="174">
        <f>DI43/$M43</f>
        <v>517.96178571428572</v>
      </c>
      <c r="FE43" s="174">
        <f>DJ43/$M43</f>
        <v>2.2739785714285716</v>
      </c>
      <c r="FF43" s="174">
        <f>DK43/$M43</f>
        <v>0</v>
      </c>
      <c r="FG43" s="174">
        <f>DL43/$M43</f>
        <v>0</v>
      </c>
      <c r="FH43" s="174">
        <f>DM43/$M43</f>
        <v>33.267464285714283</v>
      </c>
      <c r="FI43" s="174">
        <f>DN43/$M43</f>
        <v>0.11791000000000001</v>
      </c>
      <c r="FJ43" s="174">
        <f>DO43/$M43</f>
        <v>0.13054321428571428</v>
      </c>
      <c r="FK43" s="174">
        <f>DP43/$M43</f>
        <v>0.34951892857142852</v>
      </c>
      <c r="FL43" s="174">
        <f>DQ43/$M43</f>
        <v>0</v>
      </c>
      <c r="FN43" s="181">
        <f>DT43/MAX(DT$2:DT$108)</f>
        <v>1.1599321965628356E-2</v>
      </c>
      <c r="FO43" s="181">
        <f>DU43/MAX(DU$2:DU$108)</f>
        <v>1.9982224438152497E-2</v>
      </c>
      <c r="FP43" s="181">
        <f>DY43/MAX(DY$2:DY$108)</f>
        <v>9.8381464076858841E-2</v>
      </c>
      <c r="FQ43" s="181">
        <f>EA43/MAX(EA$2:EA$108)</f>
        <v>2.1666348160997266E-2</v>
      </c>
      <c r="FR43" s="181">
        <f>EB43/MAX(EB$2:EB$108)</f>
        <v>1.3649202140588543E-2</v>
      </c>
      <c r="FS43" s="181">
        <f>EC43/MAX(EC$2:EC$108)</f>
        <v>0.11728203320802005</v>
      </c>
      <c r="FT43" s="181">
        <f>ED43/MAX(ED$2:ED$108)</f>
        <v>5.2125348092453352E-2</v>
      </c>
      <c r="FU43" s="181">
        <f>EE43/MAX(EE$2:EE$108)</f>
        <v>0.18000103646967888</v>
      </c>
      <c r="FV43" s="181">
        <f>EF43/MAX(EF$2:EF$108)</f>
        <v>1.7924095576493979E-2</v>
      </c>
      <c r="FW43" s="181">
        <f>EG43/MAX(EG$2:EG$108)</f>
        <v>5.6190863238220305E-2</v>
      </c>
      <c r="FX43" s="181">
        <f>EH43/MAX(EH$2:EH$108)</f>
        <v>5.295743806599635E-2</v>
      </c>
      <c r="FY43" s="181">
        <f>EI43/MAX(EI$2:EI$108)</f>
        <v>3.9208656263091744E-2</v>
      </c>
      <c r="FZ43" s="181">
        <f>EJ43/MAX(EJ$2:EJ$108)</f>
        <v>0</v>
      </c>
      <c r="GA43" s="181">
        <f>EK43/MAX(EK$2:EK$108)</f>
        <v>0.14923590962890029</v>
      </c>
      <c r="GB43" s="181">
        <f>EL43/MAX(EL$2:EL$108)</f>
        <v>1.1055885932985326E-2</v>
      </c>
      <c r="GC43" s="181">
        <f>EM43/MAX(EM$2:EM$108)</f>
        <v>9.021694862155389E-3</v>
      </c>
      <c r="GD43" s="181">
        <f>EN43/MAX(EN$2:EN$108)</f>
        <v>2.359943351136989E-2</v>
      </c>
      <c r="GE43" s="181">
        <f>EO43/MAX(EO$2:EO$108)</f>
        <v>4.766256144070221E-2</v>
      </c>
      <c r="GF43" s="181">
        <f>EP43/MAX(EP$2:EP$108)</f>
        <v>0.10452256042034347</v>
      </c>
      <c r="GG43" s="181">
        <f>EQ43/MAX(EQ$2:EQ$108)</f>
        <v>1.9226562820986889E-2</v>
      </c>
      <c r="GH43" s="181">
        <f>ER43/MAX(ER$2:ER$108)</f>
        <v>0</v>
      </c>
      <c r="GI43" s="181">
        <f>ES43/MAX(ES$2:ES$108)</f>
        <v>5.2178934268590049E-2</v>
      </c>
      <c r="GJ43" s="181">
        <f>ET43/MAX(ET$2:ET$108)</f>
        <v>1.2090931258558767E-2</v>
      </c>
      <c r="GK43" s="181">
        <f>EU43/MAX(EU$2:EU$108)</f>
        <v>2.1354155967022569E-2</v>
      </c>
      <c r="GL43" s="181">
        <f>EV43/MAX(EV$2:EV$108)</f>
        <v>0</v>
      </c>
      <c r="GM43" s="181">
        <f>EW43/MAX(EW$2:EW$108)</f>
        <v>3.228456006450442E-2</v>
      </c>
      <c r="GN43" s="181">
        <f>EX43/MAX(EX$2:EX$108)</f>
        <v>3.2567555604344239E-2</v>
      </c>
      <c r="GO43" s="181">
        <f>EY43/MAX(EY$2:EY$108)</f>
        <v>0</v>
      </c>
      <c r="GP43" s="181">
        <f>EZ43/MAX(EZ$2:EZ$108)</f>
        <v>1.8807844761441657E-2</v>
      </c>
      <c r="GQ43" s="181">
        <f>FA43/MAX(FA$2:FA$108)</f>
        <v>3.5089418942445383E-2</v>
      </c>
      <c r="GR43" s="181">
        <f>FB43/MAX(FB$2:FB$108)</f>
        <v>0</v>
      </c>
      <c r="GS43" s="181">
        <f>FC43/MAX(FC$2:FC$108)</f>
        <v>0.43345513928117374</v>
      </c>
      <c r="GT43" s="181">
        <f>FD43/MAX(FD$2:FD$108)</f>
        <v>1.6189537929179435E-2</v>
      </c>
      <c r="GU43" s="181">
        <f>FE43/MAX(FE$2:FE$108)</f>
        <v>3.4916386771394886E-2</v>
      </c>
      <c r="GV43" s="181">
        <f>FF43/MAX(FF$2:FF$108)</f>
        <v>0</v>
      </c>
      <c r="GW43" s="181">
        <f>FG43/MAX(FG$2:FG$108)</f>
        <v>0</v>
      </c>
      <c r="GX43" s="181">
        <f>FH43/MAX(FH$2:FH$108)</f>
        <v>1.5081265446654789E-2</v>
      </c>
      <c r="GY43" s="170">
        <f>MAX(FN43:GX43)</f>
        <v>0.43345513928117374</v>
      </c>
      <c r="GZ43" s="170">
        <f>SUM(FN43:GX43)</f>
        <v>1.7493083706089336</v>
      </c>
      <c r="HA43" s="183">
        <f>GZ43/MAX(GZ$2:GZ$108)</f>
        <v>9.8043011056695578E-2</v>
      </c>
      <c r="HB43" s="168">
        <v>45</v>
      </c>
    </row>
    <row r="44" spans="1:210" s="168" customFormat="1" x14ac:dyDescent="0.3">
      <c r="A44" s="168" t="s">
        <v>37</v>
      </c>
      <c r="B44" s="168">
        <v>0.5</v>
      </c>
      <c r="C44" s="168" t="s">
        <v>49</v>
      </c>
      <c r="D44" s="168">
        <v>206</v>
      </c>
      <c r="E44" s="168">
        <v>196</v>
      </c>
      <c r="F44" s="168">
        <v>161</v>
      </c>
      <c r="G44" s="168">
        <v>28</v>
      </c>
      <c r="H44" s="168">
        <v>206</v>
      </c>
      <c r="I44" s="168">
        <v>206</v>
      </c>
      <c r="J44" s="168">
        <v>196</v>
      </c>
      <c r="K44" s="169">
        <f>AVERAGE(H44:J44)</f>
        <v>202.66666666666666</v>
      </c>
      <c r="L44" s="169"/>
      <c r="M44" s="170">
        <f>B44</f>
        <v>0.5</v>
      </c>
      <c r="N44" s="169">
        <v>23</v>
      </c>
      <c r="O44" s="169">
        <v>30</v>
      </c>
      <c r="P44" s="169">
        <f>K44/B44</f>
        <v>405.33333333333331</v>
      </c>
      <c r="Q44" s="171">
        <f>1/B44</f>
        <v>2</v>
      </c>
      <c r="R44" s="168">
        <f>1/K44</f>
        <v>4.9342105263157901E-3</v>
      </c>
      <c r="T44" s="172" t="s">
        <v>336</v>
      </c>
      <c r="U44" s="172" t="s">
        <v>337</v>
      </c>
      <c r="V44" s="173">
        <v>93.89</v>
      </c>
      <c r="W44" s="173">
        <v>20</v>
      </c>
      <c r="X44" s="173">
        <v>0.86</v>
      </c>
      <c r="Y44" s="173">
        <v>0.17</v>
      </c>
      <c r="Z44" s="173">
        <v>0.43</v>
      </c>
      <c r="AA44" s="173">
        <v>4.6399999999999997</v>
      </c>
      <c r="AB44" s="173">
        <v>1.7</v>
      </c>
      <c r="AC44" s="173">
        <v>2.4</v>
      </c>
      <c r="AD44" s="173">
        <v>10</v>
      </c>
      <c r="AE44" s="173">
        <v>0.34</v>
      </c>
      <c r="AF44" s="173">
        <v>10</v>
      </c>
      <c r="AG44" s="173">
        <v>20</v>
      </c>
      <c r="AH44" s="173">
        <v>175</v>
      </c>
      <c r="AI44" s="173">
        <v>3</v>
      </c>
      <c r="AJ44" s="173">
        <v>0.13</v>
      </c>
      <c r="AK44" s="173">
        <v>6.6000000000000003E-2</v>
      </c>
      <c r="AL44" s="173">
        <v>0.122</v>
      </c>
      <c r="AM44" s="173">
        <v>0</v>
      </c>
      <c r="AN44" s="173">
        <v>80.400000000000006</v>
      </c>
      <c r="AO44" s="173">
        <v>5.7000000000000002E-2</v>
      </c>
      <c r="AP44" s="173">
        <v>2.8000000000000001E-2</v>
      </c>
      <c r="AQ44" s="173">
        <v>0.48</v>
      </c>
      <c r="AR44" s="173">
        <v>9.9000000000000005E-2</v>
      </c>
      <c r="AS44" s="173">
        <v>0.224</v>
      </c>
      <c r="AT44" s="173">
        <v>10</v>
      </c>
      <c r="AU44" s="173">
        <v>0</v>
      </c>
      <c r="AV44" s="173">
        <v>10</v>
      </c>
      <c r="AW44" s="173">
        <v>10</v>
      </c>
      <c r="AX44" s="173">
        <v>5.5</v>
      </c>
      <c r="AY44" s="173">
        <v>0</v>
      </c>
      <c r="AZ44" s="173">
        <v>370</v>
      </c>
      <c r="BA44" s="173">
        <v>18</v>
      </c>
      <c r="BB44" s="173">
        <v>0</v>
      </c>
      <c r="BC44" s="173">
        <v>21</v>
      </c>
      <c r="BD44" s="173">
        <v>208</v>
      </c>
      <c r="BE44" s="173">
        <v>7</v>
      </c>
      <c r="BF44" s="173">
        <v>0</v>
      </c>
      <c r="BG44" s="173">
        <v>341</v>
      </c>
      <c r="BH44" s="173">
        <v>0.37</v>
      </c>
      <c r="BI44" s="173">
        <v>0</v>
      </c>
      <c r="BJ44" s="173">
        <v>0</v>
      </c>
      <c r="BK44" s="173">
        <v>7.4</v>
      </c>
      <c r="BL44" s="173">
        <v>5.8000000000000003E-2</v>
      </c>
      <c r="BM44" s="173">
        <v>8.0000000000000002E-3</v>
      </c>
      <c r="BN44" s="173">
        <v>6.2E-2</v>
      </c>
      <c r="BO44" s="173">
        <v>0</v>
      </c>
      <c r="BP44" s="173">
        <v>149</v>
      </c>
      <c r="BQ44" s="172" t="s">
        <v>321</v>
      </c>
      <c r="BR44" s="173">
        <v>92</v>
      </c>
      <c r="BS44" s="172" t="s">
        <v>330</v>
      </c>
      <c r="BT44" s="173">
        <v>18</v>
      </c>
      <c r="BU44" s="168">
        <f>AVERAGE(BP44,BR44)</f>
        <v>120.5</v>
      </c>
      <c r="BV44" s="168">
        <f>_xlfn.STDEV.P(BP44,BR44)</f>
        <v>28.5</v>
      </c>
      <c r="BW44" s="168">
        <f>(1-BT44/100)*K44</f>
        <v>166.18666666666667</v>
      </c>
      <c r="BX44" s="174">
        <f>(V44/100)*$BW44</f>
        <v>156.03266133333332</v>
      </c>
      <c r="BY44" s="174">
        <f>(W44/100)*$BW44</f>
        <v>33.237333333333332</v>
      </c>
      <c r="BZ44" s="174">
        <f>(X44/100)*$BW44</f>
        <v>1.4292053333333334</v>
      </c>
      <c r="CA44" s="174">
        <f>(Y44/100)*$BW44</f>
        <v>0.28251733333333334</v>
      </c>
      <c r="CB44" s="174">
        <f>(Z44/100)*$BW44</f>
        <v>0.71460266666666672</v>
      </c>
      <c r="CC44" s="174">
        <f>(AA44/100)*$BW44</f>
        <v>7.7110613333333324</v>
      </c>
      <c r="CD44" s="174">
        <f>(AB44/100)*$BW44</f>
        <v>2.8251733333333338</v>
      </c>
      <c r="CE44" s="174">
        <f>(AC44/100)*$BW44</f>
        <v>3.98848</v>
      </c>
      <c r="CF44" s="174">
        <f>(AD44/100)*$BW44</f>
        <v>16.618666666666666</v>
      </c>
      <c r="CG44" s="174">
        <f>(AE44/100)*$BW44</f>
        <v>0.56503466666666669</v>
      </c>
      <c r="CH44" s="174">
        <f>(AF44/100)*$BW44</f>
        <v>16.618666666666666</v>
      </c>
      <c r="CI44" s="174">
        <f>(AG44/100)*$BW44</f>
        <v>33.237333333333332</v>
      </c>
      <c r="CJ44" s="174">
        <f>(AH44/100)*$BW44</f>
        <v>290.82666666666665</v>
      </c>
      <c r="CK44" s="174">
        <f>(AI44/100)*$BW44</f>
        <v>4.9855999999999998</v>
      </c>
      <c r="CL44" s="174">
        <f>(AJ44/100)*$BW44</f>
        <v>0.21604266666666666</v>
      </c>
      <c r="CM44" s="174">
        <f>(AK44/100)*$BW44</f>
        <v>0.10968319999999999</v>
      </c>
      <c r="CN44" s="174">
        <f>(AL44/100)*$BW44</f>
        <v>0.20274773333333332</v>
      </c>
      <c r="CO44" s="174">
        <f>(AM44/100)*$BW44</f>
        <v>0</v>
      </c>
      <c r="CP44" s="174">
        <f>(AN44/100)*$BW44</f>
        <v>133.61408</v>
      </c>
      <c r="CQ44" s="174">
        <f>(AO44/100)*$BW44</f>
        <v>9.4726400000000002E-2</v>
      </c>
      <c r="CR44" s="174">
        <f>(AP44/100)*$BW44</f>
        <v>4.6532266666666669E-2</v>
      </c>
      <c r="CS44" s="174">
        <f>(AQ44/100)*$BW44</f>
        <v>0.79769599999999996</v>
      </c>
      <c r="CT44" s="174">
        <f>(AR44/100)*$BW44</f>
        <v>0.1645248</v>
      </c>
      <c r="CU44" s="174">
        <f>(AS44/100)*$BW44</f>
        <v>0.37225813333333335</v>
      </c>
      <c r="CV44" s="174">
        <f>(AT44/100)*$BW44</f>
        <v>16.618666666666666</v>
      </c>
      <c r="CW44" s="174">
        <f>(AU44/100)*$BW44</f>
        <v>0</v>
      </c>
      <c r="CX44" s="174">
        <f>(AV44/100)*$BW44</f>
        <v>16.618666666666666</v>
      </c>
      <c r="CY44" s="174">
        <f>(AW44/100)*$BW44</f>
        <v>16.618666666666666</v>
      </c>
      <c r="CZ44" s="174">
        <f>(AX44/100)*$BW44</f>
        <v>9.1402666666666672</v>
      </c>
      <c r="DA44" s="174">
        <f>(AY44/100)*$BW44</f>
        <v>0</v>
      </c>
      <c r="DB44" s="174">
        <f>(AZ44/100)*$BW44</f>
        <v>614.89066666666668</v>
      </c>
      <c r="DC44" s="174">
        <f>(BA44/100)*$BW44</f>
        <v>29.913599999999999</v>
      </c>
      <c r="DD44" s="174">
        <f>(BB44/100)*$BW44</f>
        <v>0</v>
      </c>
      <c r="DE44" s="174">
        <f>(BC44/100)*$BW44</f>
        <v>34.8992</v>
      </c>
      <c r="DF44" s="174">
        <f>(BD44/100)*$BW44</f>
        <v>345.66826666666668</v>
      </c>
      <c r="DG44" s="174">
        <f>(BE44/100)*$BW44</f>
        <v>11.633066666666668</v>
      </c>
      <c r="DH44" s="174">
        <f>(BF44/100)*$BW44</f>
        <v>0</v>
      </c>
      <c r="DI44" s="174">
        <f>(BG44/100)*$BW44</f>
        <v>566.69653333333338</v>
      </c>
      <c r="DJ44" s="174">
        <f>(BH44/100)*$BW44</f>
        <v>0.6148906666666667</v>
      </c>
      <c r="DK44" s="174">
        <f>(BI44/100)*$BW44</f>
        <v>0</v>
      </c>
      <c r="DL44" s="174">
        <f>(BJ44/100)*$BW44</f>
        <v>0</v>
      </c>
      <c r="DM44" s="174">
        <f>(BK44/100)*$BW44</f>
        <v>12.297813333333336</v>
      </c>
      <c r="DN44" s="174">
        <f>(BL44/100)*$BW44</f>
        <v>9.6388266666666667E-2</v>
      </c>
      <c r="DO44" s="174">
        <f>(BM44/100)*$BW44</f>
        <v>1.3294933333333335E-2</v>
      </c>
      <c r="DP44" s="174">
        <f>(BN44/100)*$BW44</f>
        <v>0.10303573333333334</v>
      </c>
      <c r="DQ44" s="174">
        <f>(BO44/100)*$BW44</f>
        <v>0</v>
      </c>
      <c r="DR44" s="174"/>
      <c r="DS44" s="174">
        <f>BX44/$M44</f>
        <v>312.06532266666665</v>
      </c>
      <c r="DT44" s="174">
        <f>BY44/$M44</f>
        <v>66.474666666666664</v>
      </c>
      <c r="DU44" s="174">
        <f>BZ44/$M44</f>
        <v>2.8584106666666669</v>
      </c>
      <c r="DV44" s="174">
        <f>CA44/$M44</f>
        <v>0.56503466666666669</v>
      </c>
      <c r="DW44" s="174">
        <f>CB44/$M44</f>
        <v>1.4292053333333334</v>
      </c>
      <c r="DX44" s="174">
        <f>CC44/$M44</f>
        <v>15.422122666666665</v>
      </c>
      <c r="DY44" s="174">
        <f>CD44/$M44</f>
        <v>5.6503466666666675</v>
      </c>
      <c r="DZ44" s="174">
        <f>CE44/$M44</f>
        <v>7.9769600000000001</v>
      </c>
      <c r="EA44" s="174">
        <f>CF44/$M44</f>
        <v>33.237333333333332</v>
      </c>
      <c r="EB44" s="174">
        <f>CG44/$M44</f>
        <v>1.1300693333333334</v>
      </c>
      <c r="EC44" s="174">
        <f>CH44/$M44</f>
        <v>33.237333333333332</v>
      </c>
      <c r="ED44" s="174">
        <f>CI44/$M44</f>
        <v>66.474666666666664</v>
      </c>
      <c r="EE44" s="174">
        <f>CJ44/$M44</f>
        <v>581.65333333333331</v>
      </c>
      <c r="EF44" s="174">
        <f>CK44/$M44</f>
        <v>9.9711999999999996</v>
      </c>
      <c r="EG44" s="174">
        <f>CL44/$M44</f>
        <v>0.43208533333333332</v>
      </c>
      <c r="EH44" s="174">
        <f>CM44/$M44</f>
        <v>0.21936639999999999</v>
      </c>
      <c r="EI44" s="174">
        <f>CN44/$M44</f>
        <v>0.40549546666666664</v>
      </c>
      <c r="EJ44" s="174">
        <f>CO44/$M44</f>
        <v>0</v>
      </c>
      <c r="EK44" s="174">
        <f>CP44/$M44</f>
        <v>267.22816</v>
      </c>
      <c r="EL44" s="174">
        <f>CQ44/$M44</f>
        <v>0.1894528</v>
      </c>
      <c r="EM44" s="174">
        <f>CR44/$M44</f>
        <v>9.3064533333333338E-2</v>
      </c>
      <c r="EN44" s="174">
        <f>CS44/$M44</f>
        <v>1.5953919999999999</v>
      </c>
      <c r="EO44" s="174">
        <f>CT44/$M44</f>
        <v>0.3290496</v>
      </c>
      <c r="EP44" s="174">
        <f>CU44/$M44</f>
        <v>0.7445162666666667</v>
      </c>
      <c r="EQ44" s="174">
        <f>CV44/$M44</f>
        <v>33.237333333333332</v>
      </c>
      <c r="ER44" s="174">
        <f>CW44/$M44</f>
        <v>0</v>
      </c>
      <c r="ES44" s="174">
        <f>CX44/$M44</f>
        <v>33.237333333333332</v>
      </c>
      <c r="ET44" s="174">
        <f>CY44/$M44</f>
        <v>33.237333333333332</v>
      </c>
      <c r="EU44" s="174">
        <f>CZ44/$M44</f>
        <v>18.280533333333334</v>
      </c>
      <c r="EV44" s="174">
        <f>DA44/$M44</f>
        <v>0</v>
      </c>
      <c r="EW44" s="174">
        <f>DB44/$M44</f>
        <v>1229.7813333333334</v>
      </c>
      <c r="EX44" s="174">
        <f>DC44/$M44</f>
        <v>59.827199999999998</v>
      </c>
      <c r="EY44" s="174">
        <f>DD44/$M44</f>
        <v>0</v>
      </c>
      <c r="EZ44" s="174">
        <f>DE44/$M44</f>
        <v>69.798400000000001</v>
      </c>
      <c r="FA44" s="174">
        <f>DF44/$M44</f>
        <v>691.33653333333336</v>
      </c>
      <c r="FB44" s="174">
        <f>DG44/$M44</f>
        <v>23.266133333333336</v>
      </c>
      <c r="FC44" s="174">
        <f>DH44/$M44</f>
        <v>0</v>
      </c>
      <c r="FD44" s="174">
        <f>DI44/$M44</f>
        <v>1133.3930666666668</v>
      </c>
      <c r="FE44" s="174">
        <f>DJ44/$M44</f>
        <v>1.2297813333333334</v>
      </c>
      <c r="FF44" s="174">
        <f>DK44/$M44</f>
        <v>0</v>
      </c>
      <c r="FG44" s="174">
        <f>DL44/$M44</f>
        <v>0</v>
      </c>
      <c r="FH44" s="174">
        <f>DM44/$M44</f>
        <v>24.595626666666671</v>
      </c>
      <c r="FI44" s="174">
        <f>DN44/$M44</f>
        <v>0.19277653333333333</v>
      </c>
      <c r="FJ44" s="174">
        <f>DO44/$M44</f>
        <v>2.658986666666667E-2</v>
      </c>
      <c r="FK44" s="174">
        <f>DP44/$M44</f>
        <v>0.20607146666666668</v>
      </c>
      <c r="FL44" s="174">
        <f>DQ44/$M44</f>
        <v>0</v>
      </c>
      <c r="FN44" s="181">
        <f>DT44/MAX(DT$2:DT$108)</f>
        <v>1.0172405372405371E-2</v>
      </c>
      <c r="FO44" s="181">
        <f>DU44/MAX(DU$2:DU$108)</f>
        <v>1.5413212864364851E-2</v>
      </c>
      <c r="FP44" s="181">
        <f>DY44/MAX(DY$2:DY$108)</f>
        <v>0.11000553086419756</v>
      </c>
      <c r="FQ44" s="181">
        <f>EA44/MAX(EA$2:EA$108)</f>
        <v>1.7100912396240654E-2</v>
      </c>
      <c r="FR44" s="181">
        <f>EB44/MAX(EB$2:EB$108)</f>
        <v>1.3566130268199236E-2</v>
      </c>
      <c r="FS44" s="181">
        <f>EC44/MAX(EC$2:EC$108)</f>
        <v>8.4153535353535355E-2</v>
      </c>
      <c r="FT44" s="181">
        <f>ED44/MAX(ED$2:ED$108)</f>
        <v>3.4284773662551442E-2</v>
      </c>
      <c r="FU44" s="181">
        <f>EE44/MAX(EE$2:EE$108)</f>
        <v>0.10490550363447561</v>
      </c>
      <c r="FV44" s="181">
        <f>EF44/MAX(EF$2:EF$108)</f>
        <v>8.4883263009845281E-3</v>
      </c>
      <c r="FW44" s="181">
        <f>EG44/MAX(EG$2:EG$108)</f>
        <v>3.3915146668799065E-2</v>
      </c>
      <c r="FX44" s="181">
        <f>EH44/MAX(EH$2:EH$108)</f>
        <v>4.6757626280500682E-2</v>
      </c>
      <c r="FY44" s="181">
        <f>EI44/MAX(EI$2:EI$108)</f>
        <v>3.3118488106875198E-2</v>
      </c>
      <c r="FZ44" s="181">
        <f>EJ44/MAX(EJ$2:EJ$108)</f>
        <v>0</v>
      </c>
      <c r="GA44" s="181">
        <f>EK44/MAX(EK$2:EK$108)</f>
        <v>0.69126152200063806</v>
      </c>
      <c r="GB44" s="181">
        <f>EL44/MAX(EL$2:EL$108)</f>
        <v>1.3443125265392779E-2</v>
      </c>
      <c r="GC44" s="181">
        <f>EM44/MAX(EM$2:EM$108)</f>
        <v>1.0493639226270807E-2</v>
      </c>
      <c r="GD44" s="181">
        <f>EN44/MAX(EN$2:EN$108)</f>
        <v>1.5051851851851853E-2</v>
      </c>
      <c r="GE44" s="181">
        <f>EO44/MAX(EO$2:EO$108)</f>
        <v>4.1846210045662101E-2</v>
      </c>
      <c r="GF44" s="181">
        <f>EP44/MAX(EP$2:EP$108)</f>
        <v>0.23099449803501254</v>
      </c>
      <c r="GG44" s="181">
        <f>EQ44/MAX(EQ$2:EQ$108)</f>
        <v>1.0116818457802062E-2</v>
      </c>
      <c r="GH44" s="181">
        <f>ER44/MAX(ER$2:ER$108)</f>
        <v>0</v>
      </c>
      <c r="GI44" s="181">
        <f>ES44/MAX(ES$2:ES$108)</f>
        <v>2.745601542157582E-2</v>
      </c>
      <c r="GJ44" s="181">
        <f>ET44/MAX(ET$2:ET$108)</f>
        <v>6.3621229476899582E-3</v>
      </c>
      <c r="GK44" s="181">
        <f>EU44/MAX(EU$2:EU$108)</f>
        <v>1.3835786818038471E-2</v>
      </c>
      <c r="GL44" s="181">
        <f>EV44/MAX(EV$2:EV$108)</f>
        <v>0</v>
      </c>
      <c r="GM44" s="181">
        <f>EW44/MAX(EW$2:EW$108)</f>
        <v>1.1318403175247987E-2</v>
      </c>
      <c r="GN44" s="181">
        <f>EX44/MAX(EX$2:EX$108)</f>
        <v>1.1016456973693063E-2</v>
      </c>
      <c r="GO44" s="181">
        <f>EY44/MAX(EY$2:EY$108)</f>
        <v>0</v>
      </c>
      <c r="GP44" s="181">
        <f>EZ44/MAX(EZ$2:EZ$108)</f>
        <v>3.0865301031174357E-3</v>
      </c>
      <c r="GQ44" s="181">
        <f>FA44/MAX(FA$2:FA$108)</f>
        <v>1.2830002328109779E-2</v>
      </c>
      <c r="GR44" s="181">
        <f>FB44/MAX(FB$2:FB$108)</f>
        <v>2.0416023520764427E-3</v>
      </c>
      <c r="GS44" s="181">
        <f>FC44/MAX(FC$2:FC$108)</f>
        <v>0</v>
      </c>
      <c r="GT44" s="181">
        <f>FD44/MAX(FD$2:FD$108)</f>
        <v>3.5425605802491766E-2</v>
      </c>
      <c r="GU44" s="181">
        <f>FE44/MAX(FE$2:FE$108)</f>
        <v>1.8882992662473799E-2</v>
      </c>
      <c r="GV44" s="181">
        <f>FF44/MAX(FF$2:FF$108)</f>
        <v>0</v>
      </c>
      <c r="GW44" s="181">
        <f>FG44/MAX(FG$2:FG$108)</f>
        <v>0</v>
      </c>
      <c r="GX44" s="181">
        <f>FH44/MAX(FH$2:FH$108)</f>
        <v>1.1150028490332141E-2</v>
      </c>
      <c r="GY44" s="170">
        <f>MAX(FN44:GX44)</f>
        <v>0.69126152200063806</v>
      </c>
      <c r="GZ44" s="170">
        <f>SUM(FN44:GX44)</f>
        <v>1.6784948037306064</v>
      </c>
      <c r="HA44" s="183">
        <f>GZ44/MAX(GZ$2:GZ$108)</f>
        <v>9.407414231001536E-2</v>
      </c>
      <c r="HB44" s="168">
        <v>50</v>
      </c>
    </row>
    <row r="45" spans="1:210" s="168" customFormat="1" x14ac:dyDescent="0.3">
      <c r="A45" s="168" t="s">
        <v>514</v>
      </c>
      <c r="B45" s="168">
        <v>7.98</v>
      </c>
      <c r="C45" s="168" t="s">
        <v>601</v>
      </c>
      <c r="D45" s="168">
        <v>1</v>
      </c>
      <c r="G45" s="168" t="s">
        <v>604</v>
      </c>
      <c r="H45" s="168">
        <f>7.68*456</f>
        <v>3502.08</v>
      </c>
      <c r="K45" s="169">
        <f>AVERAGE(H45:J45)</f>
        <v>3502.08</v>
      </c>
      <c r="M45" s="171">
        <f>B45</f>
        <v>7.98</v>
      </c>
      <c r="Q45" s="171">
        <f>1/B45</f>
        <v>0.12531328320802004</v>
      </c>
      <c r="T45" s="172" t="s">
        <v>567</v>
      </c>
      <c r="U45" s="172" t="s">
        <v>568</v>
      </c>
      <c r="V45" s="173">
        <v>0</v>
      </c>
      <c r="W45" s="173">
        <v>884</v>
      </c>
      <c r="X45" s="173">
        <v>0</v>
      </c>
      <c r="Y45" s="173">
        <v>100</v>
      </c>
      <c r="Z45" s="173">
        <v>0</v>
      </c>
      <c r="AA45" s="173">
        <v>0</v>
      </c>
      <c r="AB45" s="173">
        <v>0</v>
      </c>
      <c r="AC45" s="179">
        <v>0</v>
      </c>
      <c r="AD45" s="173">
        <v>0</v>
      </c>
      <c r="AE45" s="173">
        <v>0</v>
      </c>
      <c r="AF45" s="173">
        <v>0</v>
      </c>
      <c r="AG45" s="173">
        <v>0</v>
      </c>
      <c r="AH45" s="173">
        <v>0</v>
      </c>
      <c r="AI45" s="173">
        <v>0</v>
      </c>
      <c r="AJ45" s="173">
        <v>0</v>
      </c>
      <c r="AK45" s="173">
        <v>0</v>
      </c>
      <c r="AL45" s="176"/>
      <c r="AM45" s="173">
        <v>0</v>
      </c>
      <c r="AN45" s="173">
        <v>0</v>
      </c>
      <c r="AO45" s="173">
        <v>0</v>
      </c>
      <c r="AP45" s="173">
        <v>0</v>
      </c>
      <c r="AQ45" s="173">
        <v>0</v>
      </c>
      <c r="AR45" s="176"/>
      <c r="AS45" s="173">
        <v>0</v>
      </c>
      <c r="AT45" s="173">
        <v>0</v>
      </c>
      <c r="AU45" s="173">
        <v>0</v>
      </c>
      <c r="AV45" s="173">
        <v>0</v>
      </c>
      <c r="AW45" s="173">
        <v>0</v>
      </c>
      <c r="AX45" s="179">
        <v>0.2</v>
      </c>
      <c r="AY45" s="173">
        <v>0</v>
      </c>
      <c r="AZ45" s="173">
        <v>0</v>
      </c>
      <c r="BA45" s="173">
        <v>0</v>
      </c>
      <c r="BB45" s="173">
        <v>0</v>
      </c>
      <c r="BC45" s="179">
        <v>0</v>
      </c>
      <c r="BD45" s="173">
        <v>0</v>
      </c>
      <c r="BE45" s="179">
        <v>0</v>
      </c>
      <c r="BF45" s="179">
        <v>0</v>
      </c>
      <c r="BG45" s="179">
        <v>0</v>
      </c>
      <c r="BH45" s="179">
        <v>14.84</v>
      </c>
      <c r="BI45" s="173">
        <v>0</v>
      </c>
      <c r="BJ45" s="173">
        <v>0</v>
      </c>
      <c r="BK45" s="179">
        <v>42.2</v>
      </c>
      <c r="BL45" s="173">
        <v>8.0259999999999998</v>
      </c>
      <c r="BM45" s="179">
        <v>58.536999999999999</v>
      </c>
      <c r="BN45" s="179">
        <v>29.113</v>
      </c>
      <c r="BO45" s="173">
        <v>0</v>
      </c>
      <c r="BP45" s="173">
        <v>14</v>
      </c>
      <c r="BQ45" s="172" t="s">
        <v>359</v>
      </c>
      <c r="BR45" s="173">
        <v>224</v>
      </c>
      <c r="BS45" s="172" t="s">
        <v>386</v>
      </c>
      <c r="BT45" s="173">
        <v>0</v>
      </c>
      <c r="BU45" s="168">
        <f>AVERAGE(BP45,BR45)</f>
        <v>119</v>
      </c>
      <c r="BV45" s="168">
        <f>_xlfn.STDEV.P(BP45,BR45)</f>
        <v>105</v>
      </c>
      <c r="BW45" s="168">
        <f>(1-BT45/100)*K45</f>
        <v>3502.08</v>
      </c>
      <c r="BX45" s="174">
        <f>(V45/100)*$BW45</f>
        <v>0</v>
      </c>
      <c r="BY45" s="174">
        <f>(W45/100)*$BW45</f>
        <v>30958.387199999997</v>
      </c>
      <c r="BZ45" s="174">
        <f>(X45/100)*$BW45</f>
        <v>0</v>
      </c>
      <c r="CA45" s="174">
        <f>(Y45/100)*$BW45</f>
        <v>3502.08</v>
      </c>
      <c r="CB45" s="174">
        <f>(Z45/100)*$BW45</f>
        <v>0</v>
      </c>
      <c r="CC45" s="174">
        <f>(AA45/100)*$BW45</f>
        <v>0</v>
      </c>
      <c r="CD45" s="174">
        <f>(AB45/100)*$BW45</f>
        <v>0</v>
      </c>
      <c r="CE45" s="174">
        <f>(AC45/100)*$BW45</f>
        <v>0</v>
      </c>
      <c r="CF45" s="174">
        <f>(AD45/100)*$BW45</f>
        <v>0</v>
      </c>
      <c r="CG45" s="174">
        <f>(AE45/100)*$BW45</f>
        <v>0</v>
      </c>
      <c r="CH45" s="174">
        <f>(AF45/100)*$BW45</f>
        <v>0</v>
      </c>
      <c r="CI45" s="174">
        <f>(AG45/100)*$BW45</f>
        <v>0</v>
      </c>
      <c r="CJ45" s="174">
        <f>(AH45/100)*$BW45</f>
        <v>0</v>
      </c>
      <c r="CK45" s="174">
        <f>(AI45/100)*$BW45</f>
        <v>0</v>
      </c>
      <c r="CL45" s="174">
        <f>(AJ45/100)*$BW45</f>
        <v>0</v>
      </c>
      <c r="CM45" s="174">
        <f>(AK45/100)*$BW45</f>
        <v>0</v>
      </c>
      <c r="CN45" s="174">
        <f>(AL45/100)*$BW45</f>
        <v>0</v>
      </c>
      <c r="CO45" s="174">
        <f>(AM45/100)*$BW45</f>
        <v>0</v>
      </c>
      <c r="CP45" s="174">
        <f>(AN45/100)*$BW45</f>
        <v>0</v>
      </c>
      <c r="CQ45" s="174">
        <f>(AO45/100)*$BW45</f>
        <v>0</v>
      </c>
      <c r="CR45" s="174">
        <f>(AP45/100)*$BW45</f>
        <v>0</v>
      </c>
      <c r="CS45" s="174">
        <f>(AQ45/100)*$BW45</f>
        <v>0</v>
      </c>
      <c r="CT45" s="174">
        <f>(AR45/100)*$BW45</f>
        <v>0</v>
      </c>
      <c r="CU45" s="174">
        <f>(AS45/100)*$BW45</f>
        <v>0</v>
      </c>
      <c r="CV45" s="174">
        <f>(AT45/100)*$BW45</f>
        <v>0</v>
      </c>
      <c r="CW45" s="174">
        <f>(AU45/100)*$BW45</f>
        <v>0</v>
      </c>
      <c r="CX45" s="174">
        <f>(AV45/100)*$BW45</f>
        <v>0</v>
      </c>
      <c r="CY45" s="174">
        <f>(AW45/100)*$BW45</f>
        <v>0</v>
      </c>
      <c r="CZ45" s="174">
        <f>(AX45/100)*$BW45</f>
        <v>7.0041599999999997</v>
      </c>
      <c r="DA45" s="174">
        <f>(AY45/100)*$BW45</f>
        <v>0</v>
      </c>
      <c r="DB45" s="174">
        <f>(AZ45/100)*$BW45</f>
        <v>0</v>
      </c>
      <c r="DC45" s="174">
        <f>(BA45/100)*$BW45</f>
        <v>0</v>
      </c>
      <c r="DD45" s="174">
        <f>(BB45/100)*$BW45</f>
        <v>0</v>
      </c>
      <c r="DE45" s="174">
        <f>(BC45/100)*$BW45</f>
        <v>0</v>
      </c>
      <c r="DF45" s="174">
        <f>(BD45/100)*$BW45</f>
        <v>0</v>
      </c>
      <c r="DG45" s="174">
        <f>(BE45/100)*$BW45</f>
        <v>0</v>
      </c>
      <c r="DH45" s="174">
        <f>(BF45/100)*$BW45</f>
        <v>0</v>
      </c>
      <c r="DI45" s="174">
        <f>(BG45/100)*$BW45</f>
        <v>0</v>
      </c>
      <c r="DJ45" s="174">
        <f>(BH45/100)*$BW45</f>
        <v>519.70867199999998</v>
      </c>
      <c r="DK45" s="174">
        <f>(BI45/100)*$BW45</f>
        <v>0</v>
      </c>
      <c r="DL45" s="174">
        <f>(BJ45/100)*$BW45</f>
        <v>0</v>
      </c>
      <c r="DM45" s="174">
        <f>(BK45/100)*$BW45</f>
        <v>1477.8777600000001</v>
      </c>
      <c r="DN45" s="174">
        <f>(BL45/100)*$BW45</f>
        <v>281.07694079999999</v>
      </c>
      <c r="DO45" s="174">
        <f>(BM45/100)*$BW45</f>
        <v>2050.0125695999996</v>
      </c>
      <c r="DP45" s="174">
        <f>(BN45/100)*$BW45</f>
        <v>1019.5605504</v>
      </c>
      <c r="DQ45" s="174">
        <f>(BO45/100)*$BW45</f>
        <v>0</v>
      </c>
      <c r="DR45" s="174"/>
      <c r="DS45" s="174">
        <f>BX45/$M45</f>
        <v>0</v>
      </c>
      <c r="DT45" s="174">
        <f>BY45/$M45</f>
        <v>3879.4971428571425</v>
      </c>
      <c r="DU45" s="174">
        <f>BZ45/$M45</f>
        <v>0</v>
      </c>
      <c r="DV45" s="174">
        <f>CA45/$M45</f>
        <v>438.85714285714283</v>
      </c>
      <c r="DW45" s="174">
        <f>CB45/$M45</f>
        <v>0</v>
      </c>
      <c r="DX45" s="174">
        <f>CC45/$M45</f>
        <v>0</v>
      </c>
      <c r="DY45" s="174">
        <f>CD45/$M45</f>
        <v>0</v>
      </c>
      <c r="DZ45" s="174">
        <f>CE45/$M45</f>
        <v>0</v>
      </c>
      <c r="EA45" s="174">
        <f>CF45/$M45</f>
        <v>0</v>
      </c>
      <c r="EB45" s="174">
        <f>CG45/$M45</f>
        <v>0</v>
      </c>
      <c r="EC45" s="174">
        <f>CH45/$M45</f>
        <v>0</v>
      </c>
      <c r="ED45" s="174">
        <f>CI45/$M45</f>
        <v>0</v>
      </c>
      <c r="EE45" s="174">
        <f>CJ45/$M45</f>
        <v>0</v>
      </c>
      <c r="EF45" s="174">
        <f>CK45/$M45</f>
        <v>0</v>
      </c>
      <c r="EG45" s="174">
        <f>CL45/$M45</f>
        <v>0</v>
      </c>
      <c r="EH45" s="174">
        <f>CM45/$M45</f>
        <v>0</v>
      </c>
      <c r="EI45" s="174">
        <f>CN45/$M45</f>
        <v>0</v>
      </c>
      <c r="EJ45" s="174">
        <f>CO45/$M45</f>
        <v>0</v>
      </c>
      <c r="EK45" s="174">
        <f>CP45/$M45</f>
        <v>0</v>
      </c>
      <c r="EL45" s="174">
        <f>CQ45/$M45</f>
        <v>0</v>
      </c>
      <c r="EM45" s="174">
        <f>CR45/$M45</f>
        <v>0</v>
      </c>
      <c r="EN45" s="174">
        <f>CS45/$M45</f>
        <v>0</v>
      </c>
      <c r="EO45" s="174">
        <f>CT45/$M45</f>
        <v>0</v>
      </c>
      <c r="EP45" s="174">
        <f>CU45/$M45</f>
        <v>0</v>
      </c>
      <c r="EQ45" s="174">
        <f>CV45/$M45</f>
        <v>0</v>
      </c>
      <c r="ER45" s="174">
        <f>CW45/$M45</f>
        <v>0</v>
      </c>
      <c r="ES45" s="174">
        <f>CX45/$M45</f>
        <v>0</v>
      </c>
      <c r="ET45" s="174">
        <f>CY45/$M45</f>
        <v>0</v>
      </c>
      <c r="EU45" s="174">
        <f>CZ45/$M45</f>
        <v>0.87771428571428567</v>
      </c>
      <c r="EV45" s="174">
        <f>DA45/$M45</f>
        <v>0</v>
      </c>
      <c r="EW45" s="174">
        <f>DB45/$M45</f>
        <v>0</v>
      </c>
      <c r="EX45" s="174">
        <f>DC45/$M45</f>
        <v>0</v>
      </c>
      <c r="EY45" s="174">
        <f>DD45/$M45</f>
        <v>0</v>
      </c>
      <c r="EZ45" s="174">
        <f>DE45/$M45</f>
        <v>0</v>
      </c>
      <c r="FA45" s="174">
        <f>DF45/$M45</f>
        <v>0</v>
      </c>
      <c r="FB45" s="174">
        <f>DG45/$M45</f>
        <v>0</v>
      </c>
      <c r="FC45" s="174">
        <f>DH45/$M45</f>
        <v>0</v>
      </c>
      <c r="FD45" s="174">
        <f>DI45/$M45</f>
        <v>0</v>
      </c>
      <c r="FE45" s="174">
        <f>DJ45/$M45</f>
        <v>65.12639999999999</v>
      </c>
      <c r="FF45" s="174">
        <f>DK45/$M45</f>
        <v>0</v>
      </c>
      <c r="FG45" s="174">
        <f>DL45/$M45</f>
        <v>0</v>
      </c>
      <c r="FH45" s="174">
        <f>DM45/$M45</f>
        <v>185.19771428571428</v>
      </c>
      <c r="FI45" s="174">
        <f>DN45/$M45</f>
        <v>35.222674285714284</v>
      </c>
      <c r="FJ45" s="174">
        <f>DO45/$M45</f>
        <v>256.89380571428563</v>
      </c>
      <c r="FK45" s="174">
        <f>DP45/$M45</f>
        <v>127.76447999999999</v>
      </c>
      <c r="FL45" s="174">
        <f>DQ45/$M45</f>
        <v>0</v>
      </c>
      <c r="FN45" s="181">
        <f>DT45/MAX(DT$2:DT$108)</f>
        <v>0.59366702470461863</v>
      </c>
      <c r="FO45" s="181">
        <f>DU45/MAX(DU$2:DU$108)</f>
        <v>0</v>
      </c>
      <c r="FP45" s="181">
        <f>DY45/MAX(DY$2:DY$108)</f>
        <v>0</v>
      </c>
      <c r="FQ45" s="181">
        <f>EA45/MAX(EA$2:EA$108)</f>
        <v>0</v>
      </c>
      <c r="FR45" s="181">
        <f>EB45/MAX(EB$2:EB$108)</f>
        <v>0</v>
      </c>
      <c r="FS45" s="181">
        <f>EC45/MAX(EC$2:EC$108)</f>
        <v>0</v>
      </c>
      <c r="FT45" s="181">
        <f>ED45/MAX(ED$2:ED$108)</f>
        <v>0</v>
      </c>
      <c r="FU45" s="181">
        <f>EE45/MAX(EE$2:EE$108)</f>
        <v>0</v>
      </c>
      <c r="FV45" s="181">
        <f>EF45/MAX(EF$2:EF$108)</f>
        <v>0</v>
      </c>
      <c r="FW45" s="181">
        <f>EG45/MAX(EG$2:EG$108)</f>
        <v>0</v>
      </c>
      <c r="FX45" s="181">
        <f>EH45/MAX(EH$2:EH$108)</f>
        <v>0</v>
      </c>
      <c r="FY45" s="181">
        <f>EI45/MAX(EI$2:EI$108)</f>
        <v>0</v>
      </c>
      <c r="FZ45" s="181">
        <f>EJ45/MAX(EJ$2:EJ$108)</f>
        <v>0</v>
      </c>
      <c r="GA45" s="181">
        <f>EK45/MAX(EK$2:EK$108)</f>
        <v>0</v>
      </c>
      <c r="GB45" s="181">
        <f>EL45/MAX(EL$2:EL$108)</f>
        <v>0</v>
      </c>
      <c r="GC45" s="181">
        <f>EM45/MAX(EM$2:EM$108)</f>
        <v>0</v>
      </c>
      <c r="GD45" s="181">
        <f>EN45/MAX(EN$2:EN$108)</f>
        <v>0</v>
      </c>
      <c r="GE45" s="181">
        <f>EO45/MAX(EO$2:EO$108)</f>
        <v>0</v>
      </c>
      <c r="GF45" s="181">
        <f>EP45/MAX(EP$2:EP$108)</f>
        <v>0</v>
      </c>
      <c r="GG45" s="181">
        <f>EQ45/MAX(EQ$2:EQ$108)</f>
        <v>0</v>
      </c>
      <c r="GH45" s="181">
        <f>ER45/MAX(ER$2:ER$108)</f>
        <v>0</v>
      </c>
      <c r="GI45" s="181">
        <f>ES45/MAX(ES$2:ES$108)</f>
        <v>0</v>
      </c>
      <c r="GJ45" s="181">
        <f>ET45/MAX(ET$2:ET$108)</f>
        <v>0</v>
      </c>
      <c r="GK45" s="181">
        <f>EU45/MAX(EU$2:EU$108)</f>
        <v>6.6430598729558038E-4</v>
      </c>
      <c r="GL45" s="181">
        <f>EV45/MAX(EV$2:EV$108)</f>
        <v>0</v>
      </c>
      <c r="GM45" s="181">
        <f>EW45/MAX(EW$2:EW$108)</f>
        <v>0</v>
      </c>
      <c r="GN45" s="181">
        <f>EX45/MAX(EX$2:EX$108)</f>
        <v>0</v>
      </c>
      <c r="GO45" s="181">
        <f>EY45/MAX(EY$2:EY$108)</f>
        <v>0</v>
      </c>
      <c r="GP45" s="181">
        <f>EZ45/MAX(EZ$2:EZ$108)</f>
        <v>0</v>
      </c>
      <c r="GQ45" s="181">
        <f>FA45/MAX(FA$2:FA$108)</f>
        <v>0</v>
      </c>
      <c r="GR45" s="181">
        <f>FB45/MAX(FB$2:FB$108)</f>
        <v>0</v>
      </c>
      <c r="GS45" s="181">
        <f>FC45/MAX(FC$2:FC$108)</f>
        <v>0</v>
      </c>
      <c r="GT45" s="181">
        <f>FD45/MAX(FD$2:FD$108)</f>
        <v>0</v>
      </c>
      <c r="GU45" s="181">
        <f>FE45/MAX(FE$2:FE$108)</f>
        <v>1</v>
      </c>
      <c r="GV45" s="181">
        <f>FF45/MAX(FF$2:FF$108)</f>
        <v>0</v>
      </c>
      <c r="GW45" s="181">
        <f>FG45/MAX(FG$2:FG$108)</f>
        <v>0</v>
      </c>
      <c r="GX45" s="181">
        <f>FH45/MAX(FH$2:FH$108)</f>
        <v>8.3956380482415244E-2</v>
      </c>
      <c r="GY45" s="170">
        <f>MAX(FN45:GX45)</f>
        <v>1</v>
      </c>
      <c r="GZ45" s="170">
        <f>SUM(FN45:GX45)</f>
        <v>1.6782877111743295</v>
      </c>
      <c r="HA45" s="183">
        <f>GZ45/MAX(GZ$2:GZ$108)</f>
        <v>9.4062535449769363E-2</v>
      </c>
      <c r="HB45" s="168">
        <v>14</v>
      </c>
    </row>
    <row r="46" spans="1:210" s="168" customFormat="1" x14ac:dyDescent="0.3">
      <c r="A46" s="168" t="s">
        <v>508</v>
      </c>
      <c r="B46" s="168">
        <v>5.98</v>
      </c>
      <c r="D46" s="168">
        <v>5</v>
      </c>
      <c r="G46" s="168" t="s">
        <v>602</v>
      </c>
      <c r="H46" s="168">
        <f>D46*456</f>
        <v>2280</v>
      </c>
      <c r="K46" s="169">
        <f>AVERAGE(H46:J46)</f>
        <v>2280</v>
      </c>
      <c r="M46" s="171">
        <f>B46</f>
        <v>5.98</v>
      </c>
      <c r="Q46" s="171">
        <f>1/B46</f>
        <v>0.16722408026755853</v>
      </c>
      <c r="T46" s="172" t="s">
        <v>556</v>
      </c>
      <c r="U46" s="172" t="s">
        <v>557</v>
      </c>
      <c r="V46" s="173">
        <v>73.2</v>
      </c>
      <c r="W46" s="173">
        <v>94</v>
      </c>
      <c r="X46" s="173">
        <v>3.11</v>
      </c>
      <c r="Y46" s="173">
        <v>0.74</v>
      </c>
      <c r="Z46" s="173">
        <v>0.62</v>
      </c>
      <c r="AA46" s="173">
        <v>22.33</v>
      </c>
      <c r="AB46" s="173">
        <v>2.8</v>
      </c>
      <c r="AC46" s="173">
        <v>3.59</v>
      </c>
      <c r="AD46" s="173">
        <v>3</v>
      </c>
      <c r="AE46" s="173">
        <v>0.61</v>
      </c>
      <c r="AF46" s="173">
        <v>29</v>
      </c>
      <c r="AG46" s="173">
        <v>75</v>
      </c>
      <c r="AH46" s="173">
        <v>251</v>
      </c>
      <c r="AI46" s="173">
        <v>240</v>
      </c>
      <c r="AJ46" s="173">
        <v>0.63</v>
      </c>
      <c r="AK46" s="173">
        <v>4.5999999999999999E-2</v>
      </c>
      <c r="AL46" s="173">
        <v>0.14199999999999999</v>
      </c>
      <c r="AM46" s="173">
        <v>0.7</v>
      </c>
      <c r="AN46" s="173">
        <v>4.8</v>
      </c>
      <c r="AO46" s="173">
        <v>0.17399999999999999</v>
      </c>
      <c r="AP46" s="173">
        <v>6.9000000000000006E-2</v>
      </c>
      <c r="AQ46" s="173">
        <v>1.5169999999999999</v>
      </c>
      <c r="AR46" s="173">
        <v>0.25</v>
      </c>
      <c r="AS46" s="173">
        <v>0.224</v>
      </c>
      <c r="AT46" s="173">
        <v>31</v>
      </c>
      <c r="AU46" s="173">
        <v>0</v>
      </c>
      <c r="AV46" s="173">
        <v>31</v>
      </c>
      <c r="AW46" s="173">
        <v>31</v>
      </c>
      <c r="AX46" s="176"/>
      <c r="AY46" s="173">
        <v>0</v>
      </c>
      <c r="AZ46" s="173">
        <v>232</v>
      </c>
      <c r="BA46" s="173">
        <v>12</v>
      </c>
      <c r="BB46" s="173">
        <v>0</v>
      </c>
      <c r="BC46" s="173">
        <v>20</v>
      </c>
      <c r="BD46" s="173">
        <v>58</v>
      </c>
      <c r="BE46" s="173">
        <v>142</v>
      </c>
      <c r="BF46" s="173">
        <v>0</v>
      </c>
      <c r="BG46" s="173">
        <v>852</v>
      </c>
      <c r="BH46" s="173">
        <v>0.08</v>
      </c>
      <c r="BI46" s="173">
        <v>0</v>
      </c>
      <c r="BJ46" s="173">
        <v>0</v>
      </c>
      <c r="BK46" s="173">
        <v>0.4</v>
      </c>
      <c r="BL46" s="173">
        <v>0.114</v>
      </c>
      <c r="BM46" s="173">
        <v>0.216</v>
      </c>
      <c r="BN46" s="173">
        <v>0.34799999999999998</v>
      </c>
      <c r="BO46" s="173">
        <v>0</v>
      </c>
      <c r="BP46" s="173">
        <v>165</v>
      </c>
      <c r="BQ46" s="172" t="s">
        <v>558</v>
      </c>
      <c r="BR46" s="173">
        <v>63</v>
      </c>
      <c r="BS46" s="172" t="s">
        <v>559</v>
      </c>
      <c r="BT46" s="173">
        <v>45</v>
      </c>
      <c r="BU46" s="168">
        <f>AVERAGE(BP46,BR46)</f>
        <v>114</v>
      </c>
      <c r="BV46" s="168">
        <f>_xlfn.STDEV.P(BP46,BR46)</f>
        <v>51</v>
      </c>
      <c r="BW46" s="168">
        <f>(1-BT46/100)*K46</f>
        <v>1254</v>
      </c>
      <c r="BX46" s="174">
        <f>(V46/100)*$BW46</f>
        <v>917.928</v>
      </c>
      <c r="BY46" s="174">
        <f>(W46/100)*$BW46</f>
        <v>1178.76</v>
      </c>
      <c r="BZ46" s="174">
        <f>(X46/100)*$BW46</f>
        <v>38.999400000000001</v>
      </c>
      <c r="CA46" s="174">
        <f>(Y46/100)*$BW46</f>
        <v>9.2796000000000003</v>
      </c>
      <c r="CB46" s="174">
        <f>(Z46/100)*$BW46</f>
        <v>7.7747999999999999</v>
      </c>
      <c r="CC46" s="174">
        <f>(AA46/100)*$BW46</f>
        <v>280.01819999999998</v>
      </c>
      <c r="CD46" s="174">
        <f>(AB46/100)*$BW46</f>
        <v>35.111999999999995</v>
      </c>
      <c r="CE46" s="174">
        <f>(AC46/100)*$BW46</f>
        <v>45.018599999999999</v>
      </c>
      <c r="CF46" s="174">
        <f>(AD46/100)*$BW46</f>
        <v>37.619999999999997</v>
      </c>
      <c r="CG46" s="174">
        <f>(AE46/100)*$BW46</f>
        <v>7.6493999999999991</v>
      </c>
      <c r="CH46" s="174">
        <f>(AF46/100)*$BW46</f>
        <v>363.65999999999997</v>
      </c>
      <c r="CI46" s="174">
        <f>(AG46/100)*$BW46</f>
        <v>940.5</v>
      </c>
      <c r="CJ46" s="174">
        <f>(AH46/100)*$BW46</f>
        <v>3147.5399999999995</v>
      </c>
      <c r="CK46" s="174">
        <f>(AI46/100)*$BW46</f>
        <v>3009.6</v>
      </c>
      <c r="CL46" s="174">
        <f>(AJ46/100)*$BW46</f>
        <v>7.9001999999999999</v>
      </c>
      <c r="CM46" s="174">
        <f>(AK46/100)*$BW46</f>
        <v>0.57684000000000002</v>
      </c>
      <c r="CN46" s="174">
        <f>(AL46/100)*$BW46</f>
        <v>1.7806799999999998</v>
      </c>
      <c r="CO46" s="174">
        <f>(AM46/100)*$BW46</f>
        <v>8.7779999999999987</v>
      </c>
      <c r="CP46" s="174">
        <f>(AN46/100)*$BW46</f>
        <v>60.192</v>
      </c>
      <c r="CQ46" s="174">
        <f>(AO46/100)*$BW46</f>
        <v>2.1819599999999997</v>
      </c>
      <c r="CR46" s="174">
        <f>(AP46/100)*$BW46</f>
        <v>0.86526000000000014</v>
      </c>
      <c r="CS46" s="174">
        <f>(AQ46/100)*$BW46</f>
        <v>19.02318</v>
      </c>
      <c r="CT46" s="174">
        <f>(AR46/100)*$BW46</f>
        <v>3.1350000000000002</v>
      </c>
      <c r="CU46" s="174">
        <f>(AS46/100)*$BW46</f>
        <v>2.8089600000000003</v>
      </c>
      <c r="CV46" s="174">
        <f>(AT46/100)*$BW46</f>
        <v>388.74</v>
      </c>
      <c r="CW46" s="174">
        <f>(AU46/100)*$BW46</f>
        <v>0</v>
      </c>
      <c r="CX46" s="174">
        <f>(AV46/100)*$BW46</f>
        <v>388.74</v>
      </c>
      <c r="CY46" s="174">
        <f>(AW46/100)*$BW46</f>
        <v>388.74</v>
      </c>
      <c r="CZ46" s="174">
        <f>(AX46/100)*$BW46</f>
        <v>0</v>
      </c>
      <c r="DA46" s="174">
        <f>(AY46/100)*$BW46</f>
        <v>0</v>
      </c>
      <c r="DB46" s="174">
        <f>(AZ46/100)*$BW46</f>
        <v>2909.2799999999997</v>
      </c>
      <c r="DC46" s="174">
        <f>(BA46/100)*$BW46</f>
        <v>150.47999999999999</v>
      </c>
      <c r="DD46" s="174">
        <f>(BB46/100)*$BW46</f>
        <v>0</v>
      </c>
      <c r="DE46" s="174">
        <f>(BC46/100)*$BW46</f>
        <v>250.8</v>
      </c>
      <c r="DF46" s="174">
        <f>(BD46/100)*$BW46</f>
        <v>727.31999999999994</v>
      </c>
      <c r="DG46" s="174">
        <f>(BE46/100)*$BW46</f>
        <v>1780.6799999999998</v>
      </c>
      <c r="DH46" s="174">
        <f>(BF46/100)*$BW46</f>
        <v>0</v>
      </c>
      <c r="DI46" s="174">
        <f>(BG46/100)*$BW46</f>
        <v>10684.08</v>
      </c>
      <c r="DJ46" s="174">
        <f>(BH46/100)*$BW46</f>
        <v>1.0032000000000001</v>
      </c>
      <c r="DK46" s="174">
        <f>(BI46/100)*$BW46</f>
        <v>0</v>
      </c>
      <c r="DL46" s="174">
        <f>(BJ46/100)*$BW46</f>
        <v>0</v>
      </c>
      <c r="DM46" s="174">
        <f>(BK46/100)*$BW46</f>
        <v>5.016</v>
      </c>
      <c r="DN46" s="174">
        <f>(BL46/100)*$BW46</f>
        <v>1.4295599999999999</v>
      </c>
      <c r="DO46" s="174">
        <f>(BM46/100)*$BW46</f>
        <v>2.7086399999999999</v>
      </c>
      <c r="DP46" s="174">
        <f>(BN46/100)*$BW46</f>
        <v>4.3639199999999994</v>
      </c>
      <c r="DQ46" s="174">
        <f>(BO46/100)*$BW46</f>
        <v>0</v>
      </c>
      <c r="DR46" s="174"/>
      <c r="DS46" s="174">
        <f>BX46/$M46</f>
        <v>153.49966555183946</v>
      </c>
      <c r="DT46" s="174">
        <f>BY46/$M46</f>
        <v>197.11705685618728</v>
      </c>
      <c r="DU46" s="174">
        <f>BZ46/$M46</f>
        <v>6.5216387959866218</v>
      </c>
      <c r="DV46" s="174">
        <f>CA46/$M46</f>
        <v>1.551772575250836</v>
      </c>
      <c r="DW46" s="174">
        <f>CB46/$M46</f>
        <v>1.300133779264214</v>
      </c>
      <c r="DX46" s="174">
        <f>CC46/$M46</f>
        <v>46.825785953177252</v>
      </c>
      <c r="DY46" s="174">
        <f>CD46/$M46</f>
        <v>5.8715719063545135</v>
      </c>
      <c r="DZ46" s="174">
        <f>CE46/$M46</f>
        <v>7.5281939799331097</v>
      </c>
      <c r="EA46" s="174">
        <f>CF46/$M46</f>
        <v>6.2909698996655505</v>
      </c>
      <c r="EB46" s="174">
        <f>CG46/$M46</f>
        <v>1.279163879598662</v>
      </c>
      <c r="EC46" s="174">
        <f>CH46/$M46</f>
        <v>60.812709030100322</v>
      </c>
      <c r="ED46" s="174">
        <f>CI46/$M46</f>
        <v>157.27424749163879</v>
      </c>
      <c r="EE46" s="174">
        <f>CJ46/$M46</f>
        <v>526.34448160535101</v>
      </c>
      <c r="EF46" s="174">
        <f>CK46/$M46</f>
        <v>503.27759197324411</v>
      </c>
      <c r="EG46" s="174">
        <f>CL46/$M46</f>
        <v>1.3211036789297659</v>
      </c>
      <c r="EH46" s="174">
        <f>CM46/$M46</f>
        <v>9.646153846153846E-2</v>
      </c>
      <c r="EI46" s="174">
        <f>CN46/$M46</f>
        <v>0.29777257525083606</v>
      </c>
      <c r="EJ46" s="174">
        <f>CO46/$M46</f>
        <v>1.4678929765886284</v>
      </c>
      <c r="EK46" s="174">
        <f>CP46/$M46</f>
        <v>10.065551839464883</v>
      </c>
      <c r="EL46" s="174">
        <f>CQ46/$M46</f>
        <v>0.36487625418060193</v>
      </c>
      <c r="EM46" s="174">
        <f>CR46/$M46</f>
        <v>0.1446923076923077</v>
      </c>
      <c r="EN46" s="174">
        <f>CS46/$M46</f>
        <v>3.181133779264214</v>
      </c>
      <c r="EO46" s="174">
        <f>CT46/$M46</f>
        <v>0.52424749163879603</v>
      </c>
      <c r="EP46" s="174">
        <f>CU46/$M46</f>
        <v>0.46972575250836124</v>
      </c>
      <c r="EQ46" s="174">
        <f>CV46/$M46</f>
        <v>65.006688963210706</v>
      </c>
      <c r="ER46" s="174">
        <f>CW46/$M46</f>
        <v>0</v>
      </c>
      <c r="ES46" s="174">
        <f>CX46/$M46</f>
        <v>65.006688963210706</v>
      </c>
      <c r="ET46" s="174">
        <f>CY46/$M46</f>
        <v>65.006688963210706</v>
      </c>
      <c r="EU46" s="174">
        <f>CZ46/$M46</f>
        <v>0</v>
      </c>
      <c r="EV46" s="174">
        <f>DA46/$M46</f>
        <v>0</v>
      </c>
      <c r="EW46" s="174">
        <f>DB46/$M46</f>
        <v>486.50167224080258</v>
      </c>
      <c r="EX46" s="174">
        <f>DC46/$M46</f>
        <v>25.163879598662202</v>
      </c>
      <c r="EY46" s="174">
        <f>DD46/$M46</f>
        <v>0</v>
      </c>
      <c r="EZ46" s="174">
        <f>DE46/$M46</f>
        <v>41.939799331103679</v>
      </c>
      <c r="FA46" s="174">
        <f>DF46/$M46</f>
        <v>121.62541806020064</v>
      </c>
      <c r="FB46" s="174">
        <f>DG46/$M46</f>
        <v>297.7725752508361</v>
      </c>
      <c r="FC46" s="174">
        <f>DH46/$M46</f>
        <v>0</v>
      </c>
      <c r="FD46" s="174">
        <f>DI46/$M46</f>
        <v>1786.6354515050166</v>
      </c>
      <c r="FE46" s="174">
        <f>DJ46/$M46</f>
        <v>0.16775919732441472</v>
      </c>
      <c r="FF46" s="174">
        <f>DK46/$M46</f>
        <v>0</v>
      </c>
      <c r="FG46" s="174">
        <f>DL46/$M46</f>
        <v>0</v>
      </c>
      <c r="FH46" s="174">
        <f>DM46/$M46</f>
        <v>0.83879598662207355</v>
      </c>
      <c r="FI46" s="174">
        <f>DN46/$M46</f>
        <v>0.23905685618729094</v>
      </c>
      <c r="FJ46" s="174">
        <f>DO46/$M46</f>
        <v>0.45294983277591971</v>
      </c>
      <c r="FK46" s="174">
        <f>DP46/$M46</f>
        <v>0.72975250836120387</v>
      </c>
      <c r="FL46" s="174">
        <f>DQ46/$M46</f>
        <v>0</v>
      </c>
      <c r="FN46" s="181">
        <f>DT46/MAX(DT$2:DT$108)</f>
        <v>3.0164191995295672E-2</v>
      </c>
      <c r="FO46" s="181">
        <f>DU46/MAX(DU$2:DU$108)</f>
        <v>3.5166188035626988E-2</v>
      </c>
      <c r="FP46" s="181">
        <f>DY46/MAX(DY$2:DY$108)</f>
        <v>0.11431252322556669</v>
      </c>
      <c r="FQ46" s="181">
        <f>EA46/MAX(EA$2:EA$108)</f>
        <v>3.2367616277348995E-3</v>
      </c>
      <c r="FR46" s="181">
        <f>EB46/MAX(EB$2:EB$108)</f>
        <v>1.5355963845000575E-2</v>
      </c>
      <c r="FS46" s="181">
        <f>EC46/MAX(EC$2:EC$108)</f>
        <v>0.15397157190635449</v>
      </c>
      <c r="FT46" s="181">
        <f>ED46/MAX(ED$2:ED$108)</f>
        <v>8.1115291713117793E-2</v>
      </c>
      <c r="FU46" s="181">
        <f>EE46/MAX(EE$2:EE$108)</f>
        <v>9.4930140968336796E-2</v>
      </c>
      <c r="FV46" s="181">
        <f>EF46/MAX(EF$2:EF$108)</f>
        <v>0.42843232716650437</v>
      </c>
      <c r="FW46" s="181">
        <f>EG46/MAX(EG$2:EG$108)</f>
        <v>0.10369577853971679</v>
      </c>
      <c r="FX46" s="181">
        <f>EH46/MAX(EH$2:EH$108)</f>
        <v>2.0560635383662942E-2</v>
      </c>
      <c r="FY46" s="181">
        <f>EI46/MAX(EI$2:EI$108)</f>
        <v>2.4320315028589917E-2</v>
      </c>
      <c r="FZ46" s="181">
        <f>EJ46/MAX(EJ$2:EJ$108)</f>
        <v>2.4119237181953607E-3</v>
      </c>
      <c r="GA46" s="181">
        <f>EK46/MAX(EK$2:EK$108)</f>
        <v>2.6037408199513171E-2</v>
      </c>
      <c r="GB46" s="181">
        <f>EL46/MAX(EL$2:EL$108)</f>
        <v>2.589076113584559E-2</v>
      </c>
      <c r="GC46" s="181">
        <f>EM46/MAX(EM$2:EM$108)</f>
        <v>1.6315010900031145E-2</v>
      </c>
      <c r="GD46" s="181">
        <f>EN46/MAX(EN$2:EN$108)</f>
        <v>3.001265793385359E-2</v>
      </c>
      <c r="GE46" s="181">
        <f>EO46/MAX(EO$2:EO$108)</f>
        <v>6.6670102777905055E-2</v>
      </c>
      <c r="GF46" s="181">
        <f>EP46/MAX(EP$2:EP$108)</f>
        <v>0.14573766789620279</v>
      </c>
      <c r="GG46" s="181">
        <f>EQ46/MAX(EQ$2:EQ$108)</f>
        <v>1.9786812142478568E-2</v>
      </c>
      <c r="GH46" s="181">
        <f>ER46/MAX(ER$2:ER$108)</f>
        <v>0</v>
      </c>
      <c r="GI46" s="181">
        <f>ES46/MAX(ES$2:ES$108)</f>
        <v>5.3699393894801904E-2</v>
      </c>
      <c r="GJ46" s="181">
        <f>ET46/MAX(ET$2:ET$108)</f>
        <v>1.2443252996816423E-2</v>
      </c>
      <c r="GK46" s="181">
        <f>EU46/MAX(EU$2:EU$108)</f>
        <v>0</v>
      </c>
      <c r="GL46" s="181">
        <f>EV46/MAX(EV$2:EV$108)</f>
        <v>0</v>
      </c>
      <c r="GM46" s="181">
        <f>EW46/MAX(EW$2:EW$108)</f>
        <v>4.4775619230847724E-3</v>
      </c>
      <c r="GN46" s="181">
        <f>EX46/MAX(EX$2:EX$108)</f>
        <v>4.6336247875523985E-3</v>
      </c>
      <c r="GO46" s="181">
        <f>EY46/MAX(EY$2:EY$108)</f>
        <v>0</v>
      </c>
      <c r="GP46" s="181">
        <f>EZ46/MAX(EZ$2:EZ$108)</f>
        <v>1.8546048785381326E-3</v>
      </c>
      <c r="GQ46" s="181">
        <f>FA46/MAX(FA$2:FA$108)</f>
        <v>2.2571559893498554E-3</v>
      </c>
      <c r="GR46" s="181">
        <f>FB46/MAX(FB$2:FB$108)</f>
        <v>2.6129532626075948E-2</v>
      </c>
      <c r="GS46" s="181">
        <f>FC46/MAX(FC$2:FC$108)</f>
        <v>0</v>
      </c>
      <c r="GT46" s="181">
        <f>FD46/MAX(FD$2:FD$108)</f>
        <v>5.5843506616745621E-2</v>
      </c>
      <c r="GU46" s="181">
        <f>FE46/MAX(FE$2:FE$108)</f>
        <v>2.5759015902063484E-3</v>
      </c>
      <c r="GV46" s="181">
        <f>FF46/MAX(FF$2:FF$108)</f>
        <v>0</v>
      </c>
      <c r="GW46" s="181">
        <f>FG46/MAX(FG$2:FG$108)</f>
        <v>0</v>
      </c>
      <c r="GX46" s="181">
        <f>FH46/MAX(FH$2:FH$108)</f>
        <v>3.8025455806285782E-4</v>
      </c>
      <c r="GY46" s="170">
        <f>MAX(FN46:GX46)</f>
        <v>0.42843232716650437</v>
      </c>
      <c r="GZ46" s="170">
        <f>SUM(FN46:GX46)</f>
        <v>1.6024188240007673</v>
      </c>
      <c r="HA46" s="183">
        <f>GZ46/MAX(GZ$2:GZ$108)</f>
        <v>8.9810332539754456E-2</v>
      </c>
      <c r="HB46" s="168">
        <v>56</v>
      </c>
    </row>
    <row r="47" spans="1:210" s="168" customFormat="1" x14ac:dyDescent="0.3">
      <c r="A47" s="168" t="s">
        <v>24</v>
      </c>
      <c r="B47" s="168">
        <v>0.48</v>
      </c>
      <c r="C47" s="168" t="s">
        <v>49</v>
      </c>
      <c r="D47" s="168">
        <v>243</v>
      </c>
      <c r="E47" s="168">
        <v>476</v>
      </c>
      <c r="F47" s="168" t="s">
        <v>53</v>
      </c>
      <c r="H47" s="168">
        <v>243</v>
      </c>
      <c r="I47" s="168">
        <f>E47-D47</f>
        <v>233</v>
      </c>
      <c r="K47" s="169">
        <f>AVERAGE(H47:J47)</f>
        <v>238</v>
      </c>
      <c r="L47" s="169">
        <f>_xlfn.STDEV.P(H47:J47)</f>
        <v>5</v>
      </c>
      <c r="M47" s="170">
        <f>B47</f>
        <v>0.48</v>
      </c>
      <c r="N47" s="169"/>
      <c r="O47" s="169"/>
      <c r="P47" s="169">
        <f>K47/B47</f>
        <v>495.83333333333337</v>
      </c>
      <c r="Q47" s="171">
        <f>1/B47</f>
        <v>2.0833333333333335</v>
      </c>
      <c r="R47" s="168">
        <f>1/K47</f>
        <v>4.2016806722689074E-3</v>
      </c>
      <c r="T47" s="172" t="s">
        <v>315</v>
      </c>
      <c r="U47" s="172" t="s">
        <v>316</v>
      </c>
      <c r="V47" s="173">
        <v>86.75</v>
      </c>
      <c r="W47" s="173">
        <v>47</v>
      </c>
      <c r="X47" s="173">
        <v>0.94</v>
      </c>
      <c r="Y47" s="173">
        <v>0.12</v>
      </c>
      <c r="Z47" s="173">
        <v>0.44</v>
      </c>
      <c r="AA47" s="173">
        <v>11.75</v>
      </c>
      <c r="AB47" s="173">
        <v>2.4</v>
      </c>
      <c r="AC47" s="173">
        <v>9.35</v>
      </c>
      <c r="AD47" s="173">
        <v>40</v>
      </c>
      <c r="AE47" s="173">
        <v>0.1</v>
      </c>
      <c r="AF47" s="173">
        <v>10</v>
      </c>
      <c r="AG47" s="173">
        <v>14</v>
      </c>
      <c r="AH47" s="173">
        <v>181</v>
      </c>
      <c r="AI47" s="173">
        <v>0</v>
      </c>
      <c r="AJ47" s="173">
        <v>7.0000000000000007E-2</v>
      </c>
      <c r="AK47" s="173">
        <v>4.4999999999999998E-2</v>
      </c>
      <c r="AL47" s="173">
        <v>2.5000000000000001E-2</v>
      </c>
      <c r="AM47" s="173">
        <v>0.5</v>
      </c>
      <c r="AN47" s="173">
        <v>53.2</v>
      </c>
      <c r="AO47" s="173">
        <v>8.6999999999999994E-2</v>
      </c>
      <c r="AP47" s="173">
        <v>0.04</v>
      </c>
      <c r="AQ47" s="173">
        <v>0.28199999999999997</v>
      </c>
      <c r="AR47" s="173">
        <v>0.25</v>
      </c>
      <c r="AS47" s="173">
        <v>0.06</v>
      </c>
      <c r="AT47" s="173">
        <v>30</v>
      </c>
      <c r="AU47" s="173">
        <v>0</v>
      </c>
      <c r="AV47" s="173">
        <v>30</v>
      </c>
      <c r="AW47" s="173">
        <v>30</v>
      </c>
      <c r="AX47" s="173">
        <v>8.4</v>
      </c>
      <c r="AY47" s="173">
        <v>0</v>
      </c>
      <c r="AZ47" s="173">
        <v>225</v>
      </c>
      <c r="BA47" s="173">
        <v>11</v>
      </c>
      <c r="BB47" s="173">
        <v>0</v>
      </c>
      <c r="BC47" s="173">
        <v>11</v>
      </c>
      <c r="BD47" s="173">
        <v>71</v>
      </c>
      <c r="BE47" s="173">
        <v>116</v>
      </c>
      <c r="BF47" s="173">
        <v>0</v>
      </c>
      <c r="BG47" s="173">
        <v>129</v>
      </c>
      <c r="BH47" s="173">
        <v>0.18</v>
      </c>
      <c r="BI47" s="173">
        <v>0</v>
      </c>
      <c r="BJ47" s="173">
        <v>0</v>
      </c>
      <c r="BK47" s="173">
        <v>0</v>
      </c>
      <c r="BL47" s="173">
        <v>1.4999999999999999E-2</v>
      </c>
      <c r="BM47" s="173">
        <v>2.3E-2</v>
      </c>
      <c r="BN47" s="173">
        <v>2.5000000000000001E-2</v>
      </c>
      <c r="BO47" s="173">
        <v>0</v>
      </c>
      <c r="BP47" s="173">
        <v>180</v>
      </c>
      <c r="BQ47" s="172" t="s">
        <v>317</v>
      </c>
      <c r="BR47" s="173">
        <v>184</v>
      </c>
      <c r="BS47" s="172" t="s">
        <v>318</v>
      </c>
      <c r="BT47" s="173">
        <v>27</v>
      </c>
      <c r="BU47" s="168">
        <f>AVERAGE(BP47,BR47)</f>
        <v>182</v>
      </c>
      <c r="BV47" s="168">
        <f>_xlfn.STDEV.P(BP47,BR47)</f>
        <v>2</v>
      </c>
      <c r="BW47" s="168">
        <f>(1-BT47/100)*K47</f>
        <v>173.74</v>
      </c>
      <c r="BX47" s="174">
        <f>(V47/100)*$BW47</f>
        <v>150.71945000000002</v>
      </c>
      <c r="BY47" s="174">
        <f>(W47/100)*$BW47</f>
        <v>81.657799999999995</v>
      </c>
      <c r="BZ47" s="174">
        <f>(X47/100)*$BW47</f>
        <v>1.6331559999999998</v>
      </c>
      <c r="CA47" s="174">
        <f>(Y47/100)*$BW47</f>
        <v>0.20848799999999998</v>
      </c>
      <c r="CB47" s="174">
        <f>(Z47/100)*$BW47</f>
        <v>0.76445600000000014</v>
      </c>
      <c r="CC47" s="174">
        <f>(AA47/100)*$BW47</f>
        <v>20.414449999999999</v>
      </c>
      <c r="CD47" s="174">
        <f>(AB47/100)*$BW47</f>
        <v>4.1697600000000001</v>
      </c>
      <c r="CE47" s="174">
        <f>(AC47/100)*$BW47</f>
        <v>16.244690000000002</v>
      </c>
      <c r="CF47" s="174">
        <f>(AD47/100)*$BW47</f>
        <v>69.496000000000009</v>
      </c>
      <c r="CG47" s="174">
        <f>(AE47/100)*$BW47</f>
        <v>0.17374000000000001</v>
      </c>
      <c r="CH47" s="174">
        <f>(AF47/100)*$BW47</f>
        <v>17.374000000000002</v>
      </c>
      <c r="CI47" s="174">
        <f>(AG47/100)*$BW47</f>
        <v>24.323600000000003</v>
      </c>
      <c r="CJ47" s="174">
        <f>(AH47/100)*$BW47</f>
        <v>314.46940000000001</v>
      </c>
      <c r="CK47" s="174">
        <f>(AI47/100)*$BW47</f>
        <v>0</v>
      </c>
      <c r="CL47" s="174">
        <f>(AJ47/100)*$BW47</f>
        <v>0.12161800000000002</v>
      </c>
      <c r="CM47" s="174">
        <f>(AK47/100)*$BW47</f>
        <v>7.8183000000000002E-2</v>
      </c>
      <c r="CN47" s="174">
        <f>(AL47/100)*$BW47</f>
        <v>4.3435000000000001E-2</v>
      </c>
      <c r="CO47" s="174">
        <f>(AM47/100)*$BW47</f>
        <v>0.86870000000000003</v>
      </c>
      <c r="CP47" s="174">
        <f>(AN47/100)*$BW47</f>
        <v>92.429680000000005</v>
      </c>
      <c r="CQ47" s="174">
        <f>(AO47/100)*$BW47</f>
        <v>0.15115379999999998</v>
      </c>
      <c r="CR47" s="174">
        <f>(AP47/100)*$BW47</f>
        <v>6.9496000000000002E-2</v>
      </c>
      <c r="CS47" s="174">
        <f>(AQ47/100)*$BW47</f>
        <v>0.48994679999999996</v>
      </c>
      <c r="CT47" s="174">
        <f>(AR47/100)*$BW47</f>
        <v>0.43435000000000001</v>
      </c>
      <c r="CU47" s="174">
        <f>(AS47/100)*$BW47</f>
        <v>0.10424399999999999</v>
      </c>
      <c r="CV47" s="174">
        <f>(AT47/100)*$BW47</f>
        <v>52.122</v>
      </c>
      <c r="CW47" s="174">
        <f>(AU47/100)*$BW47</f>
        <v>0</v>
      </c>
      <c r="CX47" s="174">
        <f>(AV47/100)*$BW47</f>
        <v>52.122</v>
      </c>
      <c r="CY47" s="174">
        <f>(AW47/100)*$BW47</f>
        <v>52.122</v>
      </c>
      <c r="CZ47" s="174">
        <f>(AX47/100)*$BW47</f>
        <v>14.594160000000002</v>
      </c>
      <c r="DA47" s="174">
        <f>(AY47/100)*$BW47</f>
        <v>0</v>
      </c>
      <c r="DB47" s="174">
        <f>(AZ47/100)*$BW47</f>
        <v>390.91500000000002</v>
      </c>
      <c r="DC47" s="174">
        <f>(BA47/100)*$BW47</f>
        <v>19.1114</v>
      </c>
      <c r="DD47" s="174">
        <f>(BB47/100)*$BW47</f>
        <v>0</v>
      </c>
      <c r="DE47" s="174">
        <f>(BC47/100)*$BW47</f>
        <v>19.1114</v>
      </c>
      <c r="DF47" s="174">
        <f>(BD47/100)*$BW47</f>
        <v>123.3554</v>
      </c>
      <c r="DG47" s="174">
        <f>(BE47/100)*$BW47</f>
        <v>201.5384</v>
      </c>
      <c r="DH47" s="174">
        <f>(BF47/100)*$BW47</f>
        <v>0</v>
      </c>
      <c r="DI47" s="174">
        <f>(BG47/100)*$BW47</f>
        <v>224.12460000000002</v>
      </c>
      <c r="DJ47" s="174">
        <f>(BH47/100)*$BW47</f>
        <v>0.31273200000000001</v>
      </c>
      <c r="DK47" s="174">
        <f>(BI47/100)*$BW47</f>
        <v>0</v>
      </c>
      <c r="DL47" s="174">
        <f>(BJ47/100)*$BW47</f>
        <v>0</v>
      </c>
      <c r="DM47" s="174">
        <f>(BK47/100)*$BW47</f>
        <v>0</v>
      </c>
      <c r="DN47" s="174">
        <f>(BL47/100)*$BW47</f>
        <v>2.6060999999999997E-2</v>
      </c>
      <c r="DO47" s="174">
        <f>(BM47/100)*$BW47</f>
        <v>3.9960200000000001E-2</v>
      </c>
      <c r="DP47" s="174">
        <f>(BN47/100)*$BW47</f>
        <v>4.3435000000000001E-2</v>
      </c>
      <c r="DQ47" s="174">
        <f>(BO47/100)*$BW47</f>
        <v>0</v>
      </c>
      <c r="DR47" s="174"/>
      <c r="DS47" s="174">
        <f>BX47/$M47</f>
        <v>313.99885416666672</v>
      </c>
      <c r="DT47" s="174">
        <f>BY47/$M47</f>
        <v>170.12041666666667</v>
      </c>
      <c r="DU47" s="174">
        <f>BZ47/$M47</f>
        <v>3.4024083333333333</v>
      </c>
      <c r="DV47" s="174">
        <f>CA47/$M47</f>
        <v>0.43434999999999996</v>
      </c>
      <c r="DW47" s="174">
        <f>CB47/$M47</f>
        <v>1.592616666666667</v>
      </c>
      <c r="DX47" s="174">
        <f>CC47/$M47</f>
        <v>42.530104166666668</v>
      </c>
      <c r="DY47" s="174">
        <f>CD47/$M47</f>
        <v>8.6870000000000012</v>
      </c>
      <c r="DZ47" s="174">
        <f>CE47/$M47</f>
        <v>33.84310416666667</v>
      </c>
      <c r="EA47" s="174">
        <f>CF47/$M47</f>
        <v>144.78333333333336</v>
      </c>
      <c r="EB47" s="174">
        <f>CG47/$M47</f>
        <v>0.36195833333333338</v>
      </c>
      <c r="EC47" s="174">
        <f>CH47/$M47</f>
        <v>36.19583333333334</v>
      </c>
      <c r="ED47" s="174">
        <f>CI47/$M47</f>
        <v>50.674166666666672</v>
      </c>
      <c r="EE47" s="174">
        <f>CJ47/$M47</f>
        <v>655.14458333333334</v>
      </c>
      <c r="EF47" s="174">
        <f>CK47/$M47</f>
        <v>0</v>
      </c>
      <c r="EG47" s="174">
        <f>CL47/$M47</f>
        <v>0.25337083333333338</v>
      </c>
      <c r="EH47" s="174">
        <f>CM47/$M47</f>
        <v>0.16288125000000001</v>
      </c>
      <c r="EI47" s="174">
        <f>CN47/$M47</f>
        <v>9.0489583333333345E-2</v>
      </c>
      <c r="EJ47" s="174">
        <f>CO47/$M47</f>
        <v>1.8097916666666667</v>
      </c>
      <c r="EK47" s="174">
        <f>CP47/$M47</f>
        <v>192.56183333333334</v>
      </c>
      <c r="EL47" s="174">
        <f>CQ47/$M47</f>
        <v>0.31490374999999998</v>
      </c>
      <c r="EM47" s="174">
        <f>CR47/$M47</f>
        <v>0.14478333333333335</v>
      </c>
      <c r="EN47" s="174">
        <f>CS47/$M47</f>
        <v>1.0207225</v>
      </c>
      <c r="EO47" s="174">
        <f>CT47/$M47</f>
        <v>0.90489583333333334</v>
      </c>
      <c r="EP47" s="174">
        <f>CU47/$M47</f>
        <v>0.21717499999999998</v>
      </c>
      <c r="EQ47" s="174">
        <f>CV47/$M47</f>
        <v>108.58750000000001</v>
      </c>
      <c r="ER47" s="174">
        <f>CW47/$M47</f>
        <v>0</v>
      </c>
      <c r="ES47" s="174">
        <f>CX47/$M47</f>
        <v>108.58750000000001</v>
      </c>
      <c r="ET47" s="174">
        <f>CY47/$M47</f>
        <v>108.58750000000001</v>
      </c>
      <c r="EU47" s="174">
        <f>CZ47/$M47</f>
        <v>30.404500000000006</v>
      </c>
      <c r="EV47" s="174">
        <f>DA47/$M47</f>
        <v>0</v>
      </c>
      <c r="EW47" s="174">
        <f>DB47/$M47</f>
        <v>814.40625000000011</v>
      </c>
      <c r="EX47" s="174">
        <f>DC47/$M47</f>
        <v>39.815416666666664</v>
      </c>
      <c r="EY47" s="174">
        <f>DD47/$M47</f>
        <v>0</v>
      </c>
      <c r="EZ47" s="174">
        <f>DE47/$M47</f>
        <v>39.815416666666664</v>
      </c>
      <c r="FA47" s="174">
        <f>DF47/$M47</f>
        <v>256.9904166666667</v>
      </c>
      <c r="FB47" s="174">
        <f>DG47/$M47</f>
        <v>419.87166666666667</v>
      </c>
      <c r="FC47" s="174">
        <f>DH47/$M47</f>
        <v>0</v>
      </c>
      <c r="FD47" s="174">
        <f>DI47/$M47</f>
        <v>466.92625000000004</v>
      </c>
      <c r="FE47" s="174">
        <f>DJ47/$M47</f>
        <v>0.65152500000000002</v>
      </c>
      <c r="FF47" s="174">
        <f>DK47/$M47</f>
        <v>0</v>
      </c>
      <c r="FG47" s="174">
        <f>DL47/$M47</f>
        <v>0</v>
      </c>
      <c r="FH47" s="174">
        <f>DM47/$M47</f>
        <v>0</v>
      </c>
      <c r="FI47" s="174">
        <f>DN47/$M47</f>
        <v>5.4293749999999995E-2</v>
      </c>
      <c r="FJ47" s="174">
        <f>DO47/$M47</f>
        <v>8.3250416666666674E-2</v>
      </c>
      <c r="FK47" s="174">
        <f>DP47/$M47</f>
        <v>9.0489583333333345E-2</v>
      </c>
      <c r="FL47" s="174">
        <f>DQ47/$M47</f>
        <v>0</v>
      </c>
      <c r="FN47" s="181">
        <f>DT47/MAX(DT$2:DT$108)</f>
        <v>2.6032982596716148E-2</v>
      </c>
      <c r="FO47" s="181">
        <f>DU47/MAX(DU$2:DU$108)</f>
        <v>1.8346574376001314E-2</v>
      </c>
      <c r="FP47" s="181">
        <f>DY47/MAX(DY$2:DY$108)</f>
        <v>0.16912556042884994</v>
      </c>
      <c r="FQ47" s="181">
        <f>EA47/MAX(EA$2:EA$108)</f>
        <v>7.4492350963847168E-2</v>
      </c>
      <c r="FR47" s="181">
        <f>EB47/MAX(EB$2:EB$108)</f>
        <v>4.345197021828999E-3</v>
      </c>
      <c r="FS47" s="181">
        <f>EC47/MAX(EC$2:EC$108)</f>
        <v>9.1644155369484337E-2</v>
      </c>
      <c r="FT47" s="181">
        <f>ED47/MAX(ED$2:ED$108)</f>
        <v>2.6135555420186269E-2</v>
      </c>
      <c r="FU47" s="181">
        <f>EE47/MAX(EE$2:EE$108)</f>
        <v>0.11816019702683501</v>
      </c>
      <c r="FV47" s="181">
        <f>EF47/MAX(EF$2:EF$108)</f>
        <v>0</v>
      </c>
      <c r="FW47" s="181">
        <f>EG47/MAX(EG$2:EG$108)</f>
        <v>1.9887527558049903E-2</v>
      </c>
      <c r="FX47" s="181">
        <f>EH47/MAX(EH$2:EH$108)</f>
        <v>3.4717899439480261E-2</v>
      </c>
      <c r="FY47" s="181">
        <f>EI47/MAX(EI$2:EI$108)</f>
        <v>7.3906576910874452E-3</v>
      </c>
      <c r="FZ47" s="181">
        <f>EJ47/MAX(EJ$2:EJ$108)</f>
        <v>2.9737041565319395E-3</v>
      </c>
      <c r="GA47" s="181">
        <f>EK47/MAX(EK$2:EK$108)</f>
        <v>0.49811586469492292</v>
      </c>
      <c r="GB47" s="181">
        <f>EL47/MAX(EL$2:EL$108)</f>
        <v>2.2344829729578717E-2</v>
      </c>
      <c r="GC47" s="181">
        <f>EM47/MAX(EM$2:EM$108)</f>
        <v>1.6325274640717858E-2</v>
      </c>
      <c r="GD47" s="181">
        <f>EN47/MAX(EN$2:EN$108)</f>
        <v>9.6300870581348362E-3</v>
      </c>
      <c r="GE47" s="181">
        <f>EO47/MAX(EO$2:EO$108)</f>
        <v>0.11507827729044835</v>
      </c>
      <c r="GF47" s="181">
        <f>EP47/MAX(EP$2:EP$108)</f>
        <v>6.7380972527782482E-2</v>
      </c>
      <c r="GG47" s="181">
        <f>EQ47/MAX(EQ$2:EQ$108)</f>
        <v>3.3051990461125488E-2</v>
      </c>
      <c r="GH47" s="181">
        <f>ER47/MAX(ER$2:ER$108)</f>
        <v>0</v>
      </c>
      <c r="GI47" s="181">
        <f>ES47/MAX(ES$2:ES$108)</f>
        <v>8.9699737481658118E-2</v>
      </c>
      <c r="GJ47" s="181">
        <f>ET47/MAX(ET$2:ET$108)</f>
        <v>2.0785272351841806E-2</v>
      </c>
      <c r="GK47" s="181">
        <f>EU47/MAX(EU$2:EU$108)</f>
        <v>2.3011920529801326E-2</v>
      </c>
      <c r="GL47" s="181">
        <f>EV47/MAX(EV$2:EV$108)</f>
        <v>0</v>
      </c>
      <c r="GM47" s="181">
        <f>EW47/MAX(EW$2:EW$108)</f>
        <v>7.4954612141956466E-3</v>
      </c>
      <c r="GN47" s="181">
        <f>EX47/MAX(EX$2:EX$108)</f>
        <v>7.3315285455109883E-3</v>
      </c>
      <c r="GO47" s="181">
        <f>EY47/MAX(EY$2:EY$108)</f>
        <v>0</v>
      </c>
      <c r="GP47" s="181">
        <f>EZ47/MAX(EZ$2:EZ$108)</f>
        <v>1.7606633119072975E-3</v>
      </c>
      <c r="GQ47" s="181">
        <f>FA47/MAX(FA$2:FA$108)</f>
        <v>4.769294670769946E-3</v>
      </c>
      <c r="GR47" s="181">
        <f>FB47/MAX(FB$2:FB$108)</f>
        <v>3.6843723447969698E-2</v>
      </c>
      <c r="GS47" s="181">
        <f>FC47/MAX(FC$2:FC$108)</f>
        <v>0</v>
      </c>
      <c r="GT47" s="181">
        <f>FD47/MAX(FD$2:FD$108)</f>
        <v>1.4594358972023345E-2</v>
      </c>
      <c r="GU47" s="181">
        <f>FE47/MAX(FE$2:FE$108)</f>
        <v>1.0004007591391511E-2</v>
      </c>
      <c r="GV47" s="181">
        <f>FF47/MAX(FF$2:FF$108)</f>
        <v>0</v>
      </c>
      <c r="GW47" s="181">
        <f>FG47/MAX(FG$2:FG$108)</f>
        <v>0</v>
      </c>
      <c r="GX47" s="181">
        <f>FH47/MAX(FH$2:FH$108)</f>
        <v>0</v>
      </c>
      <c r="GY47" s="170">
        <f>MAX(FN47:GX47)</f>
        <v>0.49811586469492292</v>
      </c>
      <c r="GZ47" s="170">
        <f>SUM(FN47:GX47)</f>
        <v>1.5714756265686793</v>
      </c>
      <c r="HA47" s="183">
        <f>GZ47/MAX(GZ$2:GZ$108)</f>
        <v>8.8076067558842216E-2</v>
      </c>
      <c r="HB47" s="168">
        <v>47</v>
      </c>
    </row>
    <row r="48" spans="1:210" s="168" customFormat="1" x14ac:dyDescent="0.3">
      <c r="A48" s="168" t="s">
        <v>19</v>
      </c>
      <c r="B48" s="168">
        <v>0.62</v>
      </c>
      <c r="C48" s="168" t="s">
        <v>49</v>
      </c>
      <c r="D48" s="168">
        <v>248</v>
      </c>
      <c r="G48" s="168" t="s">
        <v>52</v>
      </c>
      <c r="H48" s="168">
        <v>248</v>
      </c>
      <c r="K48" s="169">
        <f>AVERAGE(H48:J48)</f>
        <v>248</v>
      </c>
      <c r="L48" s="169"/>
      <c r="M48" s="170">
        <f>B48</f>
        <v>0.62</v>
      </c>
      <c r="N48" s="169"/>
      <c r="O48" s="169"/>
      <c r="P48" s="169">
        <f>K48/B48</f>
        <v>400</v>
      </c>
      <c r="Q48" s="171">
        <f>1/B48</f>
        <v>1.6129032258064517</v>
      </c>
      <c r="R48" s="168">
        <f>1/K48</f>
        <v>4.0322580645161289E-3</v>
      </c>
      <c r="T48" s="172" t="s">
        <v>346</v>
      </c>
      <c r="U48" s="172" t="s">
        <v>347</v>
      </c>
      <c r="V48" s="173">
        <v>65.28</v>
      </c>
      <c r="W48" s="173">
        <v>122</v>
      </c>
      <c r="X48" s="173">
        <v>1.3</v>
      </c>
      <c r="Y48" s="173">
        <v>0.37</v>
      </c>
      <c r="Z48" s="173">
        <v>1.17</v>
      </c>
      <c r="AA48" s="173">
        <v>31.89</v>
      </c>
      <c r="AB48" s="173">
        <v>2.2999999999999998</v>
      </c>
      <c r="AC48" s="173">
        <v>15</v>
      </c>
      <c r="AD48" s="173">
        <v>3</v>
      </c>
      <c r="AE48" s="173">
        <v>0.6</v>
      </c>
      <c r="AF48" s="173">
        <v>37</v>
      </c>
      <c r="AG48" s="173">
        <v>34</v>
      </c>
      <c r="AH48" s="173">
        <v>499</v>
      </c>
      <c r="AI48" s="173">
        <v>4</v>
      </c>
      <c r="AJ48" s="173">
        <v>0.14000000000000001</v>
      </c>
      <c r="AK48" s="173">
        <v>8.1000000000000003E-2</v>
      </c>
      <c r="AL48" s="176"/>
      <c r="AM48" s="173">
        <v>1.5</v>
      </c>
      <c r="AN48" s="173">
        <v>18.399999999999999</v>
      </c>
      <c r="AO48" s="173">
        <v>5.1999999999999998E-2</v>
      </c>
      <c r="AP48" s="173">
        <v>5.3999999999999999E-2</v>
      </c>
      <c r="AQ48" s="173">
        <v>0.68600000000000005</v>
      </c>
      <c r="AR48" s="173">
        <v>0.26</v>
      </c>
      <c r="AS48" s="173">
        <v>0.29899999999999999</v>
      </c>
      <c r="AT48" s="173">
        <v>22</v>
      </c>
      <c r="AU48" s="173">
        <v>0</v>
      </c>
      <c r="AV48" s="173">
        <v>22</v>
      </c>
      <c r="AW48" s="173">
        <v>22</v>
      </c>
      <c r="AX48" s="173">
        <v>13.5</v>
      </c>
      <c r="AY48" s="173">
        <v>0</v>
      </c>
      <c r="AZ48" s="173">
        <v>1127</v>
      </c>
      <c r="BA48" s="173">
        <v>56</v>
      </c>
      <c r="BB48" s="173">
        <v>0</v>
      </c>
      <c r="BC48" s="173">
        <v>438</v>
      </c>
      <c r="BD48" s="173">
        <v>457</v>
      </c>
      <c r="BE48" s="173">
        <v>0</v>
      </c>
      <c r="BF48" s="173">
        <v>0</v>
      </c>
      <c r="BG48" s="173">
        <v>30</v>
      </c>
      <c r="BH48" s="173">
        <v>0.14000000000000001</v>
      </c>
      <c r="BI48" s="173">
        <v>0</v>
      </c>
      <c r="BJ48" s="173">
        <v>0</v>
      </c>
      <c r="BK48" s="173">
        <v>0.7</v>
      </c>
      <c r="BL48" s="173">
        <v>0.14299999999999999</v>
      </c>
      <c r="BM48" s="173">
        <v>3.2000000000000001E-2</v>
      </c>
      <c r="BN48" s="173">
        <v>6.9000000000000006E-2</v>
      </c>
      <c r="BO48" s="173">
        <v>0</v>
      </c>
      <c r="BP48" s="173">
        <v>148</v>
      </c>
      <c r="BQ48" s="172" t="s">
        <v>330</v>
      </c>
      <c r="BR48" s="173">
        <v>179</v>
      </c>
      <c r="BS48" s="172" t="s">
        <v>348</v>
      </c>
      <c r="BT48" s="173">
        <v>35</v>
      </c>
      <c r="BU48" s="168">
        <f>AVERAGE(BP48,BR48)</f>
        <v>163.5</v>
      </c>
      <c r="BV48" s="168">
        <f>_xlfn.STDEV.P(BP48,BR48)</f>
        <v>15.5</v>
      </c>
      <c r="BW48" s="168">
        <f>(1-BT48/100)*K48</f>
        <v>161.20000000000002</v>
      </c>
      <c r="BX48" s="174">
        <f>(V48/100)*$BW48</f>
        <v>105.23136000000002</v>
      </c>
      <c r="BY48" s="174">
        <f>(W48/100)*$BW48</f>
        <v>196.66400000000002</v>
      </c>
      <c r="BZ48" s="174">
        <f>(X48/100)*$BW48</f>
        <v>2.0956000000000006</v>
      </c>
      <c r="CA48" s="174">
        <f>(Y48/100)*$BW48</f>
        <v>0.59644000000000008</v>
      </c>
      <c r="CB48" s="174">
        <f>(Z48/100)*$BW48</f>
        <v>1.8860399999999999</v>
      </c>
      <c r="CC48" s="174">
        <f>(AA48/100)*$BW48</f>
        <v>51.406680000000009</v>
      </c>
      <c r="CD48" s="174">
        <f>(AB48/100)*$BW48</f>
        <v>3.7076000000000002</v>
      </c>
      <c r="CE48" s="174">
        <f>(AC48/100)*$BW48</f>
        <v>24.180000000000003</v>
      </c>
      <c r="CF48" s="174">
        <f>(AD48/100)*$BW48</f>
        <v>4.8360000000000003</v>
      </c>
      <c r="CG48" s="174">
        <f>(AE48/100)*$BW48</f>
        <v>0.96720000000000017</v>
      </c>
      <c r="CH48" s="174">
        <f>(AF48/100)*$BW48</f>
        <v>59.644000000000005</v>
      </c>
      <c r="CI48" s="174">
        <f>(AG48/100)*$BW48</f>
        <v>54.808000000000007</v>
      </c>
      <c r="CJ48" s="174">
        <f>(AH48/100)*$BW48</f>
        <v>804.38800000000015</v>
      </c>
      <c r="CK48" s="174">
        <f>(AI48/100)*$BW48</f>
        <v>6.4480000000000004</v>
      </c>
      <c r="CL48" s="174">
        <f>(AJ48/100)*$BW48</f>
        <v>0.22568000000000005</v>
      </c>
      <c r="CM48" s="174">
        <f>(AK48/100)*$BW48</f>
        <v>0.13057200000000002</v>
      </c>
      <c r="CN48" s="174">
        <f>(AL48/100)*$BW48</f>
        <v>0</v>
      </c>
      <c r="CO48" s="174">
        <f>(AM48/100)*$BW48</f>
        <v>2.4180000000000001</v>
      </c>
      <c r="CP48" s="174">
        <f>(AN48/100)*$BW48</f>
        <v>29.660800000000002</v>
      </c>
      <c r="CQ48" s="174">
        <f>(AO48/100)*$BW48</f>
        <v>8.3823999999999996E-2</v>
      </c>
      <c r="CR48" s="174">
        <f>(AP48/100)*$BW48</f>
        <v>8.7048000000000014E-2</v>
      </c>
      <c r="CS48" s="174">
        <f>(AQ48/100)*$BW48</f>
        <v>1.1058320000000001</v>
      </c>
      <c r="CT48" s="174">
        <f>(AR48/100)*$BW48</f>
        <v>0.41912000000000005</v>
      </c>
      <c r="CU48" s="174">
        <f>(AS48/100)*$BW48</f>
        <v>0.48198800000000008</v>
      </c>
      <c r="CV48" s="174">
        <f>(AT48/100)*$BW48</f>
        <v>35.464000000000006</v>
      </c>
      <c r="CW48" s="174">
        <f>(AU48/100)*$BW48</f>
        <v>0</v>
      </c>
      <c r="CX48" s="174">
        <f>(AV48/100)*$BW48</f>
        <v>35.464000000000006</v>
      </c>
      <c r="CY48" s="174">
        <f>(AW48/100)*$BW48</f>
        <v>35.464000000000006</v>
      </c>
      <c r="CZ48" s="174">
        <f>(AX48/100)*$BW48</f>
        <v>21.762000000000004</v>
      </c>
      <c r="DA48" s="174">
        <f>(AY48/100)*$BW48</f>
        <v>0</v>
      </c>
      <c r="DB48" s="174">
        <f>(AZ48/100)*$BW48</f>
        <v>1816.7240000000002</v>
      </c>
      <c r="DC48" s="174">
        <f>(BA48/100)*$BW48</f>
        <v>90.27200000000002</v>
      </c>
      <c r="DD48" s="174">
        <f>(BB48/100)*$BW48</f>
        <v>0</v>
      </c>
      <c r="DE48" s="174">
        <f>(BC48/100)*$BW48</f>
        <v>706.05600000000004</v>
      </c>
      <c r="DF48" s="174">
        <f>(BD48/100)*$BW48</f>
        <v>736.68400000000008</v>
      </c>
      <c r="DG48" s="174">
        <f>(BE48/100)*$BW48</f>
        <v>0</v>
      </c>
      <c r="DH48" s="174">
        <f>(BF48/100)*$BW48</f>
        <v>0</v>
      </c>
      <c r="DI48" s="174">
        <f>(BG48/100)*$BW48</f>
        <v>48.360000000000007</v>
      </c>
      <c r="DJ48" s="174">
        <f>(BH48/100)*$BW48</f>
        <v>0.22568000000000005</v>
      </c>
      <c r="DK48" s="174">
        <f>(BI48/100)*$BW48</f>
        <v>0</v>
      </c>
      <c r="DL48" s="174">
        <f>(BJ48/100)*$BW48</f>
        <v>0</v>
      </c>
      <c r="DM48" s="174">
        <f>(BK48/100)*$BW48</f>
        <v>1.1284000000000001</v>
      </c>
      <c r="DN48" s="174">
        <f>(BL48/100)*$BW48</f>
        <v>0.230516</v>
      </c>
      <c r="DO48" s="174">
        <f>(BM48/100)*$BW48</f>
        <v>5.1584000000000012E-2</v>
      </c>
      <c r="DP48" s="174">
        <f>(BN48/100)*$BW48</f>
        <v>0.11122800000000002</v>
      </c>
      <c r="DQ48" s="174">
        <f>(BO48/100)*$BW48</f>
        <v>0</v>
      </c>
      <c r="DR48" s="174"/>
      <c r="DS48" s="174">
        <f>BX48/$M48</f>
        <v>169.72800000000004</v>
      </c>
      <c r="DT48" s="174">
        <f>BY48/$M48</f>
        <v>317.20000000000005</v>
      </c>
      <c r="DU48" s="174">
        <f>BZ48/$M48</f>
        <v>3.3800000000000008</v>
      </c>
      <c r="DV48" s="174">
        <f>CA48/$M48</f>
        <v>0.96200000000000019</v>
      </c>
      <c r="DW48" s="174">
        <f>CB48/$M48</f>
        <v>3.0419999999999998</v>
      </c>
      <c r="DX48" s="174">
        <f>CC48/$M48</f>
        <v>82.914000000000016</v>
      </c>
      <c r="DY48" s="174">
        <f>CD48/$M48</f>
        <v>5.98</v>
      </c>
      <c r="DZ48" s="174">
        <f>CE48/$M48</f>
        <v>39.000000000000007</v>
      </c>
      <c r="EA48" s="174">
        <f>CF48/$M48</f>
        <v>7.8000000000000007</v>
      </c>
      <c r="EB48" s="174">
        <f>CG48/$M48</f>
        <v>1.5600000000000003</v>
      </c>
      <c r="EC48" s="174">
        <f>CH48/$M48</f>
        <v>96.2</v>
      </c>
      <c r="ED48" s="174">
        <f>CI48/$M48</f>
        <v>88.4</v>
      </c>
      <c r="EE48" s="174">
        <f>CJ48/$M48</f>
        <v>1297.4000000000003</v>
      </c>
      <c r="EF48" s="174">
        <f>CK48/$M48</f>
        <v>10.4</v>
      </c>
      <c r="EG48" s="174">
        <f>CL48/$M48</f>
        <v>0.3640000000000001</v>
      </c>
      <c r="EH48" s="174">
        <f>CM48/$M48</f>
        <v>0.21060000000000004</v>
      </c>
      <c r="EI48" s="174">
        <f>CN48/$M48</f>
        <v>0</v>
      </c>
      <c r="EJ48" s="174">
        <f>CO48/$M48</f>
        <v>3.9000000000000004</v>
      </c>
      <c r="EK48" s="174">
        <f>CP48/$M48</f>
        <v>47.84</v>
      </c>
      <c r="EL48" s="174">
        <f>CQ48/$M48</f>
        <v>0.13519999999999999</v>
      </c>
      <c r="EM48" s="174">
        <f>CR48/$M48</f>
        <v>0.14040000000000002</v>
      </c>
      <c r="EN48" s="174">
        <f>CS48/$M48</f>
        <v>1.7836000000000003</v>
      </c>
      <c r="EO48" s="174">
        <f>CT48/$M48</f>
        <v>0.67600000000000005</v>
      </c>
      <c r="EP48" s="174">
        <f>CU48/$M48</f>
        <v>0.77740000000000009</v>
      </c>
      <c r="EQ48" s="174">
        <f>CV48/$M48</f>
        <v>57.20000000000001</v>
      </c>
      <c r="ER48" s="174">
        <f>CW48/$M48</f>
        <v>0</v>
      </c>
      <c r="ES48" s="174">
        <f>CX48/$M48</f>
        <v>57.20000000000001</v>
      </c>
      <c r="ET48" s="174">
        <f>CY48/$M48</f>
        <v>57.20000000000001</v>
      </c>
      <c r="EU48" s="174">
        <f>CZ48/$M48</f>
        <v>35.100000000000009</v>
      </c>
      <c r="EV48" s="174">
        <f>DA48/$M48</f>
        <v>0</v>
      </c>
      <c r="EW48" s="174">
        <f>DB48/$M48</f>
        <v>2930.2000000000003</v>
      </c>
      <c r="EX48" s="174">
        <f>DC48/$M48</f>
        <v>145.60000000000002</v>
      </c>
      <c r="EY48" s="174">
        <f>DD48/$M48</f>
        <v>0</v>
      </c>
      <c r="EZ48" s="174">
        <f>DE48/$M48</f>
        <v>1138.8000000000002</v>
      </c>
      <c r="FA48" s="174">
        <f>DF48/$M48</f>
        <v>1188.2</v>
      </c>
      <c r="FB48" s="174">
        <f>DG48/$M48</f>
        <v>0</v>
      </c>
      <c r="FC48" s="174">
        <f>DH48/$M48</f>
        <v>0</v>
      </c>
      <c r="FD48" s="174">
        <f>DI48/$M48</f>
        <v>78.000000000000014</v>
      </c>
      <c r="FE48" s="174">
        <f>DJ48/$M48</f>
        <v>0.3640000000000001</v>
      </c>
      <c r="FF48" s="174">
        <f>DK48/$M48</f>
        <v>0</v>
      </c>
      <c r="FG48" s="174">
        <f>DL48/$M48</f>
        <v>0</v>
      </c>
      <c r="FH48" s="174">
        <f>DM48/$M48</f>
        <v>1.82</v>
      </c>
      <c r="FI48" s="174">
        <f>DN48/$M48</f>
        <v>0.37180000000000002</v>
      </c>
      <c r="FJ48" s="174">
        <f>DO48/$M48</f>
        <v>8.3200000000000024E-2</v>
      </c>
      <c r="FK48" s="174">
        <f>DP48/$M48</f>
        <v>0.17940000000000003</v>
      </c>
      <c r="FL48" s="174">
        <f>DQ48/$M48</f>
        <v>0</v>
      </c>
      <c r="FN48" s="181">
        <f>DT48/MAX(DT$2:DT$108)</f>
        <v>4.8540100250626571E-2</v>
      </c>
      <c r="FO48" s="181">
        <f>DU48/MAX(DU$2:DU$108)</f>
        <v>1.8225743448650675E-2</v>
      </c>
      <c r="FP48" s="181">
        <f>DY48/MAX(DY$2:DY$108)</f>
        <v>0.11642348927875246</v>
      </c>
      <c r="FQ48" s="181">
        <f>EA48/MAX(EA$2:EA$108)</f>
        <v>4.013171434451534E-3</v>
      </c>
      <c r="FR48" s="181">
        <f>EB48/MAX(EB$2:EB$108)</f>
        <v>1.8727313974591656E-2</v>
      </c>
      <c r="FS48" s="181">
        <f>EC48/MAX(EC$2:EC$108)</f>
        <v>0.24356858054226477</v>
      </c>
      <c r="FT48" s="181">
        <f>ED48/MAX(ED$2:ED$108)</f>
        <v>4.5592917478882396E-2</v>
      </c>
      <c r="FU48" s="181">
        <f>EE48/MAX(EE$2:EE$108)</f>
        <v>0.23399573700606666</v>
      </c>
      <c r="FV48" s="181">
        <f>EF48/MAX(EF$2:EF$108)</f>
        <v>8.8533570212450969E-3</v>
      </c>
      <c r="FW48" s="181">
        <f>EG48/MAX(EG$2:EG$108)</f>
        <v>2.857100770397868E-2</v>
      </c>
      <c r="FX48" s="181">
        <f>EH48/MAX(EH$2:EH$108)</f>
        <v>4.4889080983566518E-2</v>
      </c>
      <c r="FY48" s="181">
        <f>EI48/MAX(EI$2:EI$108)</f>
        <v>0</v>
      </c>
      <c r="FZ48" s="181">
        <f>EJ48/MAX(EJ$2:EJ$108)</f>
        <v>6.4081664337835749E-3</v>
      </c>
      <c r="GA48" s="181">
        <f>EK48/MAX(EK$2:EK$108)</f>
        <v>0.1237517453718595</v>
      </c>
      <c r="GB48" s="181">
        <f>EL48/MAX(EL$2:EL$108)</f>
        <v>9.5934741311878395E-3</v>
      </c>
      <c r="GC48" s="181">
        <f>EM48/MAX(EM$2:EM$108)</f>
        <v>1.5831024930747926E-2</v>
      </c>
      <c r="GD48" s="181">
        <f>EN48/MAX(EN$2:EN$108)</f>
        <v>1.6827515095326397E-2</v>
      </c>
      <c r="GE48" s="181">
        <f>EO48/MAX(EO$2:EO$108)</f>
        <v>8.5968917728110245E-2</v>
      </c>
      <c r="GF48" s="181">
        <f>EP48/MAX(EP$2:EP$108)</f>
        <v>0.24119704405708811</v>
      </c>
      <c r="GG48" s="181">
        <f>EQ48/MAX(EQ$2:EQ$108)</f>
        <v>1.7410603010257885E-2</v>
      </c>
      <c r="GH48" s="181">
        <f>ER48/MAX(ER$2:ER$108)</f>
        <v>0</v>
      </c>
      <c r="GI48" s="181">
        <f>ES48/MAX(ES$2:ES$108)</f>
        <v>4.7250604203530285E-2</v>
      </c>
      <c r="GJ48" s="181">
        <f>ET48/MAX(ET$2:ET$108)</f>
        <v>1.0948935913667333E-2</v>
      </c>
      <c r="GK48" s="181">
        <f>EU48/MAX(EU$2:EU$108)</f>
        <v>2.6565752128666038E-2</v>
      </c>
      <c r="GL48" s="181">
        <f>EV48/MAX(EV$2:EV$108)</f>
        <v>0</v>
      </c>
      <c r="GM48" s="181">
        <f>EW48/MAX(EW$2:EW$108)</f>
        <v>2.6968359402737986E-2</v>
      </c>
      <c r="GN48" s="181">
        <f>EX48/MAX(EX$2:EX$108)</f>
        <v>2.6810483114197394E-2</v>
      </c>
      <c r="GO48" s="181">
        <f>EY48/MAX(EY$2:EY$108)</f>
        <v>0</v>
      </c>
      <c r="GP48" s="181">
        <f>EZ48/MAX(EZ$2:EZ$108)</f>
        <v>5.0358467836370692E-2</v>
      </c>
      <c r="GQ48" s="181">
        <f>FA48/MAX(FA$2:FA$108)</f>
        <v>2.2050923148465715E-2</v>
      </c>
      <c r="GR48" s="181">
        <f>FB48/MAX(FB$2:FB$108)</f>
        <v>0</v>
      </c>
      <c r="GS48" s="181">
        <f>FC48/MAX(FC$2:FC$108)</f>
        <v>0</v>
      </c>
      <c r="GT48" s="181">
        <f>FD48/MAX(FD$2:FD$108)</f>
        <v>2.4379867266357829E-3</v>
      </c>
      <c r="GU48" s="181">
        <f>FE48/MAX(FE$2:FE$108)</f>
        <v>5.5891312893081788E-3</v>
      </c>
      <c r="GV48" s="181">
        <f>FF48/MAX(FF$2:FF$108)</f>
        <v>0</v>
      </c>
      <c r="GW48" s="181">
        <f>FG48/MAX(FG$2:FG$108)</f>
        <v>0</v>
      </c>
      <c r="GX48" s="181">
        <f>FH48/MAX(FH$2:FH$108)</f>
        <v>8.2506748567243214E-4</v>
      </c>
      <c r="GY48" s="170">
        <f>MAX(FN48:GX48)</f>
        <v>0.24356858054226477</v>
      </c>
      <c r="GZ48" s="170">
        <f>SUM(FN48:GX48)</f>
        <v>1.5481947011306902</v>
      </c>
      <c r="HA48" s="183">
        <f>GZ48/MAX(GZ$2:GZ$108)</f>
        <v>8.677124785496558E-2</v>
      </c>
      <c r="HB48" s="168">
        <v>46</v>
      </c>
    </row>
    <row r="49" spans="1:210" s="168" customFormat="1" x14ac:dyDescent="0.3">
      <c r="A49" s="168" t="s">
        <v>18</v>
      </c>
      <c r="B49" s="168">
        <v>2.68</v>
      </c>
      <c r="C49" s="168" t="s">
        <v>49</v>
      </c>
      <c r="D49" s="168">
        <v>1840</v>
      </c>
      <c r="G49" s="168" t="s">
        <v>52</v>
      </c>
      <c r="H49" s="168">
        <v>1840</v>
      </c>
      <c r="K49" s="169">
        <f>AVERAGE(H49:J49)</f>
        <v>1840</v>
      </c>
      <c r="L49" s="169"/>
      <c r="M49" s="170">
        <f>B49</f>
        <v>2.68</v>
      </c>
      <c r="N49" s="169"/>
      <c r="O49" s="169"/>
      <c r="P49" s="169">
        <f>K49/B49</f>
        <v>686.56716417910445</v>
      </c>
      <c r="Q49" s="171">
        <f>1/B49</f>
        <v>0.37313432835820892</v>
      </c>
      <c r="R49" s="168">
        <f>1/K49</f>
        <v>5.4347826086956522E-4</v>
      </c>
      <c r="T49" s="172" t="s">
        <v>461</v>
      </c>
      <c r="U49" s="172" t="s">
        <v>462</v>
      </c>
      <c r="V49" s="173">
        <v>86</v>
      </c>
      <c r="W49" s="173">
        <v>50</v>
      </c>
      <c r="X49" s="173">
        <v>0.54</v>
      </c>
      <c r="Y49" s="173">
        <v>0.12</v>
      </c>
      <c r="Z49" s="173">
        <v>0.22</v>
      </c>
      <c r="AA49" s="173">
        <v>13.12</v>
      </c>
      <c r="AB49" s="173">
        <v>1.4</v>
      </c>
      <c r="AC49" s="173">
        <v>9.85</v>
      </c>
      <c r="AD49" s="173">
        <v>13</v>
      </c>
      <c r="AE49" s="173">
        <v>0.28999999999999998</v>
      </c>
      <c r="AF49" s="173">
        <v>12</v>
      </c>
      <c r="AG49" s="173">
        <v>8</v>
      </c>
      <c r="AH49" s="173">
        <v>109</v>
      </c>
      <c r="AI49" s="173">
        <v>1</v>
      </c>
      <c r="AJ49" s="173">
        <v>0.12</v>
      </c>
      <c r="AK49" s="173">
        <v>0.11</v>
      </c>
      <c r="AL49" s="173">
        <v>0.92700000000000005</v>
      </c>
      <c r="AM49" s="173">
        <v>0.1</v>
      </c>
      <c r="AN49" s="173">
        <v>47.8</v>
      </c>
      <c r="AO49" s="173">
        <v>7.9000000000000001E-2</v>
      </c>
      <c r="AP49" s="173">
        <v>3.2000000000000001E-2</v>
      </c>
      <c r="AQ49" s="173">
        <v>0.5</v>
      </c>
      <c r="AR49" s="173">
        <v>0.21299999999999999</v>
      </c>
      <c r="AS49" s="173">
        <v>0.112</v>
      </c>
      <c r="AT49" s="173">
        <v>18</v>
      </c>
      <c r="AU49" s="173">
        <v>0</v>
      </c>
      <c r="AV49" s="173">
        <v>18</v>
      </c>
      <c r="AW49" s="173">
        <v>18</v>
      </c>
      <c r="AX49" s="173">
        <v>5.5</v>
      </c>
      <c r="AY49" s="173">
        <v>0</v>
      </c>
      <c r="AZ49" s="173">
        <v>58</v>
      </c>
      <c r="BA49" s="173">
        <v>3</v>
      </c>
      <c r="BB49" s="173">
        <v>0</v>
      </c>
      <c r="BC49" s="173">
        <v>0</v>
      </c>
      <c r="BD49" s="173">
        <v>35</v>
      </c>
      <c r="BE49" s="173">
        <v>0</v>
      </c>
      <c r="BF49" s="173">
        <v>0</v>
      </c>
      <c r="BG49" s="173">
        <v>0</v>
      </c>
      <c r="BH49" s="173">
        <v>0.02</v>
      </c>
      <c r="BI49" s="173">
        <v>0</v>
      </c>
      <c r="BJ49" s="173">
        <v>0</v>
      </c>
      <c r="BK49" s="173">
        <v>0.7</v>
      </c>
      <c r="BL49" s="173">
        <v>8.9999999999999993E-3</v>
      </c>
      <c r="BM49" s="173">
        <v>1.2999999999999999E-2</v>
      </c>
      <c r="BN49" s="173">
        <v>0.04</v>
      </c>
      <c r="BO49" s="173">
        <v>0</v>
      </c>
      <c r="BP49" s="173">
        <v>165</v>
      </c>
      <c r="BQ49" s="172" t="s">
        <v>463</v>
      </c>
      <c r="BR49" s="173">
        <v>905</v>
      </c>
      <c r="BS49" s="172" t="s">
        <v>464</v>
      </c>
      <c r="BT49" s="173">
        <v>49</v>
      </c>
      <c r="BU49" s="168">
        <f>AVERAGE(BP49,BR49)</f>
        <v>535</v>
      </c>
      <c r="BV49" s="168">
        <f>_xlfn.STDEV.P(BP49,BR49)</f>
        <v>370</v>
      </c>
      <c r="BW49" s="168">
        <f>(1-BT49/100)*K49</f>
        <v>938.4</v>
      </c>
      <c r="BX49" s="174">
        <f>(V49/100)*$BW49</f>
        <v>807.024</v>
      </c>
      <c r="BY49" s="174">
        <f>(W49/100)*$BW49</f>
        <v>469.2</v>
      </c>
      <c r="BZ49" s="174">
        <f>(X49/100)*$BW49</f>
        <v>5.0673599999999999</v>
      </c>
      <c r="CA49" s="174">
        <f>(Y49/100)*$BW49</f>
        <v>1.12608</v>
      </c>
      <c r="CB49" s="174">
        <f>(Z49/100)*$BW49</f>
        <v>2.0644800000000001</v>
      </c>
      <c r="CC49" s="174">
        <f>(AA49/100)*$BW49</f>
        <v>123.11807999999998</v>
      </c>
      <c r="CD49" s="174">
        <f>(AB49/100)*$BW49</f>
        <v>13.137599999999999</v>
      </c>
      <c r="CE49" s="174">
        <f>(AC49/100)*$BW49</f>
        <v>92.432399999999987</v>
      </c>
      <c r="CF49" s="174">
        <f>(AD49/100)*$BW49</f>
        <v>121.992</v>
      </c>
      <c r="CG49" s="174">
        <f>(AE49/100)*$BW49</f>
        <v>2.7213599999999998</v>
      </c>
      <c r="CH49" s="174">
        <f>(AF49/100)*$BW49</f>
        <v>112.60799999999999</v>
      </c>
      <c r="CI49" s="174">
        <f>(AG49/100)*$BW49</f>
        <v>75.072000000000003</v>
      </c>
      <c r="CJ49" s="174">
        <f>(AH49/100)*$BW49</f>
        <v>1022.856</v>
      </c>
      <c r="CK49" s="174">
        <f>(AI49/100)*$BW49</f>
        <v>9.3840000000000003</v>
      </c>
      <c r="CL49" s="174">
        <f>(AJ49/100)*$BW49</f>
        <v>1.12608</v>
      </c>
      <c r="CM49" s="174">
        <f>(AK49/100)*$BW49</f>
        <v>1.03224</v>
      </c>
      <c r="CN49" s="174">
        <f>(AL49/100)*$BW49</f>
        <v>8.6989680000000007</v>
      </c>
      <c r="CO49" s="174">
        <f>(AM49/100)*$BW49</f>
        <v>0.93840000000000001</v>
      </c>
      <c r="CP49" s="174">
        <f>(AN49/100)*$BW49</f>
        <v>448.55519999999996</v>
      </c>
      <c r="CQ49" s="174">
        <f>(AO49/100)*$BW49</f>
        <v>0.74133599999999999</v>
      </c>
      <c r="CR49" s="174">
        <f>(AP49/100)*$BW49</f>
        <v>0.300288</v>
      </c>
      <c r="CS49" s="174">
        <f>(AQ49/100)*$BW49</f>
        <v>4.6920000000000002</v>
      </c>
      <c r="CT49" s="174">
        <f>(AR49/100)*$BW49</f>
        <v>1.9987919999999999</v>
      </c>
      <c r="CU49" s="174">
        <f>(AS49/100)*$BW49</f>
        <v>1.0510080000000002</v>
      </c>
      <c r="CV49" s="174">
        <f>(AT49/100)*$BW49</f>
        <v>168.91199999999998</v>
      </c>
      <c r="CW49" s="174">
        <f>(AU49/100)*$BW49</f>
        <v>0</v>
      </c>
      <c r="CX49" s="174">
        <f>(AV49/100)*$BW49</f>
        <v>168.91199999999998</v>
      </c>
      <c r="CY49" s="174">
        <f>(AW49/100)*$BW49</f>
        <v>168.91199999999998</v>
      </c>
      <c r="CZ49" s="174">
        <f>(AX49/100)*$BW49</f>
        <v>51.612000000000002</v>
      </c>
      <c r="DA49" s="174">
        <f>(AY49/100)*$BW49</f>
        <v>0</v>
      </c>
      <c r="DB49" s="174">
        <f>(AZ49/100)*$BW49</f>
        <v>544.27199999999993</v>
      </c>
      <c r="DC49" s="174">
        <f>(BA49/100)*$BW49</f>
        <v>28.151999999999997</v>
      </c>
      <c r="DD49" s="174">
        <f>(BB49/100)*$BW49</f>
        <v>0</v>
      </c>
      <c r="DE49" s="174">
        <f>(BC49/100)*$BW49</f>
        <v>0</v>
      </c>
      <c r="DF49" s="174">
        <f>(BD49/100)*$BW49</f>
        <v>328.44</v>
      </c>
      <c r="DG49" s="174">
        <f>(BE49/100)*$BW49</f>
        <v>0</v>
      </c>
      <c r="DH49" s="174">
        <f>(BF49/100)*$BW49</f>
        <v>0</v>
      </c>
      <c r="DI49" s="174">
        <f>(BG49/100)*$BW49</f>
        <v>0</v>
      </c>
      <c r="DJ49" s="174">
        <f>(BH49/100)*$BW49</f>
        <v>0.18768000000000001</v>
      </c>
      <c r="DK49" s="174">
        <f>(BI49/100)*$BW49</f>
        <v>0</v>
      </c>
      <c r="DL49" s="174">
        <f>(BJ49/100)*$BW49</f>
        <v>0</v>
      </c>
      <c r="DM49" s="174">
        <f>(BK49/100)*$BW49</f>
        <v>6.5687999999999995</v>
      </c>
      <c r="DN49" s="174">
        <f>(BL49/100)*$BW49</f>
        <v>8.4455999999999989E-2</v>
      </c>
      <c r="DO49" s="174">
        <f>(BM49/100)*$BW49</f>
        <v>0.12199199999999999</v>
      </c>
      <c r="DP49" s="174">
        <f>(BN49/100)*$BW49</f>
        <v>0.37536000000000003</v>
      </c>
      <c r="DQ49" s="174">
        <f>(BO49/100)*$BW49</f>
        <v>0</v>
      </c>
      <c r="DR49" s="174"/>
      <c r="DS49" s="174">
        <f>BX49/$M49</f>
        <v>301.12835820895521</v>
      </c>
      <c r="DT49" s="174">
        <f>BY49/$M49</f>
        <v>175.07462686567163</v>
      </c>
      <c r="DU49" s="174">
        <f>BZ49/$M49</f>
        <v>1.8908059701492537</v>
      </c>
      <c r="DV49" s="174">
        <f>CA49/$M49</f>
        <v>0.42017910447761192</v>
      </c>
      <c r="DW49" s="174">
        <f>CB49/$M49</f>
        <v>0.77032835820895518</v>
      </c>
      <c r="DX49" s="174">
        <f>CC49/$M49</f>
        <v>45.939582089552225</v>
      </c>
      <c r="DY49" s="174">
        <f>CD49/$M49</f>
        <v>4.902089552238805</v>
      </c>
      <c r="DZ49" s="174">
        <f>CE49/$M49</f>
        <v>34.489701492537307</v>
      </c>
      <c r="EA49" s="174">
        <f>CF49/$M49</f>
        <v>45.519402985074628</v>
      </c>
      <c r="EB49" s="174">
        <f>CG49/$M49</f>
        <v>1.0154328358208953</v>
      </c>
      <c r="EC49" s="174">
        <f>CH49/$M49</f>
        <v>42.017910447761189</v>
      </c>
      <c r="ED49" s="174">
        <f>CI49/$M49</f>
        <v>28.011940298507461</v>
      </c>
      <c r="EE49" s="174">
        <f>CJ49/$M49</f>
        <v>381.66268656716414</v>
      </c>
      <c r="EF49" s="174">
        <f>CK49/$M49</f>
        <v>3.5014925373134327</v>
      </c>
      <c r="EG49" s="174">
        <f>CL49/$M49</f>
        <v>0.42017910447761192</v>
      </c>
      <c r="EH49" s="174">
        <f>CM49/$M49</f>
        <v>0.38516417910447759</v>
      </c>
      <c r="EI49" s="174">
        <f>CN49/$M49</f>
        <v>3.2458835820895522</v>
      </c>
      <c r="EJ49" s="174">
        <f>CO49/$M49</f>
        <v>0.35014925373134326</v>
      </c>
      <c r="EK49" s="174">
        <f>CP49/$M49</f>
        <v>167.37134328358206</v>
      </c>
      <c r="EL49" s="174">
        <f>CQ49/$M49</f>
        <v>0.27661791044776118</v>
      </c>
      <c r="EM49" s="174">
        <f>CR49/$M49</f>
        <v>0.11204776119402984</v>
      </c>
      <c r="EN49" s="174">
        <f>CS49/$M49</f>
        <v>1.7507462686567163</v>
      </c>
      <c r="EO49" s="174">
        <f>CT49/$M49</f>
        <v>0.74581791044776113</v>
      </c>
      <c r="EP49" s="174">
        <f>CU49/$M49</f>
        <v>0.39216716417910452</v>
      </c>
      <c r="EQ49" s="174">
        <f>CV49/$M49</f>
        <v>63.026865671641779</v>
      </c>
      <c r="ER49" s="174">
        <f>CW49/$M49</f>
        <v>0</v>
      </c>
      <c r="ES49" s="174">
        <f>CX49/$M49</f>
        <v>63.026865671641779</v>
      </c>
      <c r="ET49" s="174">
        <f>CY49/$M49</f>
        <v>63.026865671641779</v>
      </c>
      <c r="EU49" s="174">
        <f>CZ49/$M49</f>
        <v>19.258208955223878</v>
      </c>
      <c r="EV49" s="174">
        <f>DA49/$M49</f>
        <v>0</v>
      </c>
      <c r="EW49" s="174">
        <f>DB49/$M49</f>
        <v>203.08656716417906</v>
      </c>
      <c r="EX49" s="174">
        <f>DC49/$M49</f>
        <v>10.504477611940297</v>
      </c>
      <c r="EY49" s="174">
        <f>DD49/$M49</f>
        <v>0</v>
      </c>
      <c r="EZ49" s="174">
        <f>DE49/$M49</f>
        <v>0</v>
      </c>
      <c r="FA49" s="174">
        <f>DF49/$M49</f>
        <v>122.55223880597013</v>
      </c>
      <c r="FB49" s="174">
        <f>DG49/$M49</f>
        <v>0</v>
      </c>
      <c r="FC49" s="174">
        <f>DH49/$M49</f>
        <v>0</v>
      </c>
      <c r="FD49" s="174">
        <f>DI49/$M49</f>
        <v>0</v>
      </c>
      <c r="FE49" s="174">
        <f>DJ49/$M49</f>
        <v>7.0029850746268663E-2</v>
      </c>
      <c r="FF49" s="174">
        <f>DK49/$M49</f>
        <v>0</v>
      </c>
      <c r="FG49" s="174">
        <f>DL49/$M49</f>
        <v>0</v>
      </c>
      <c r="FH49" s="174">
        <f>DM49/$M49</f>
        <v>2.4510447761194025</v>
      </c>
      <c r="FI49" s="174">
        <f>DN49/$M49</f>
        <v>3.1513432835820893E-2</v>
      </c>
      <c r="FJ49" s="174">
        <f>DO49/$M49</f>
        <v>4.551940298507462E-2</v>
      </c>
      <c r="FK49" s="174">
        <f>DP49/$M49</f>
        <v>0.14005970149253733</v>
      </c>
      <c r="FL49" s="174">
        <f>DQ49/$M49</f>
        <v>0</v>
      </c>
      <c r="FN49" s="181">
        <f>DT49/MAX(DT$2:DT$108)</f>
        <v>2.6791109518917843E-2</v>
      </c>
      <c r="FO49" s="181">
        <f>DU49/MAX(DU$2:DU$108)</f>
        <v>1.0195664060093885E-2</v>
      </c>
      <c r="FP49" s="181">
        <f>DY49/MAX(DY$2:DY$108)</f>
        <v>9.543785458671554E-2</v>
      </c>
      <c r="FQ49" s="181">
        <f>EA49/MAX(EA$2:EA$108)</f>
        <v>2.3420149714485815E-2</v>
      </c>
      <c r="FR49" s="181">
        <f>EB49/MAX(EB$2:EB$108)</f>
        <v>1.2189954831107618E-2</v>
      </c>
      <c r="FS49" s="181">
        <f>EC49/MAX(EC$2:EC$108)</f>
        <v>0.10638506034421194</v>
      </c>
      <c r="FT49" s="181">
        <f>ED49/MAX(ED$2:ED$108)</f>
        <v>1.4447353873905326E-2</v>
      </c>
      <c r="FU49" s="181">
        <f>EE49/MAX(EE$2:EE$108)</f>
        <v>6.8835703430706774E-2</v>
      </c>
      <c r="FV49" s="181">
        <f>EF49/MAX(EF$2:EF$108)</f>
        <v>2.9807657250058833E-3</v>
      </c>
      <c r="FW49" s="181">
        <f>EG49/MAX(EG$2:EG$108)</f>
        <v>3.2980605579892061E-2</v>
      </c>
      <c r="FX49" s="181">
        <f>EH49/MAX(EH$2:EH$108)</f>
        <v>8.2097179619134902E-2</v>
      </c>
      <c r="FY49" s="181">
        <f>EI49/MAX(EI$2:EI$108)</f>
        <v>0.26510470682549592</v>
      </c>
      <c r="FZ49" s="181">
        <f>EJ49/MAX(EJ$2:EJ$108)</f>
        <v>5.7533710117322094E-4</v>
      </c>
      <c r="GA49" s="181">
        <f>EK49/MAX(EK$2:EK$108)</f>
        <v>0.43295350870769089</v>
      </c>
      <c r="GB49" s="181">
        <f>EL49/MAX(EL$2:EL$108)</f>
        <v>1.9628156568815322E-2</v>
      </c>
      <c r="GC49" s="181">
        <f>EM49/MAX(EM$2:EM$108)</f>
        <v>1.2634123225763363E-2</v>
      </c>
      <c r="GD49" s="181">
        <f>EN49/MAX(EN$2:EN$108)</f>
        <v>1.6517553971690541E-2</v>
      </c>
      <c r="GE49" s="181">
        <f>EO49/MAX(EO$2:EO$108)</f>
        <v>9.4847867726974358E-2</v>
      </c>
      <c r="GF49" s="181">
        <f>EP49/MAX(EP$2:EP$108)</f>
        <v>0.12167424849016049</v>
      </c>
      <c r="GG49" s="181">
        <f>EQ49/MAX(EQ$2:EQ$108)</f>
        <v>1.9184191209611984E-2</v>
      </c>
      <c r="GH49" s="181">
        <f>ER49/MAX(ER$2:ER$108)</f>
        <v>0</v>
      </c>
      <c r="GI49" s="181">
        <f>ES49/MAX(ES$2:ES$108)</f>
        <v>5.2063942028668098E-2</v>
      </c>
      <c r="GJ49" s="181">
        <f>ET49/MAX(ET$2:ET$108)</f>
        <v>1.2064285193673519E-2</v>
      </c>
      <c r="GK49" s="181">
        <f>EU49/MAX(EU$2:EU$108)</f>
        <v>1.4575749445770199E-2</v>
      </c>
      <c r="GL49" s="181">
        <f>EV49/MAX(EV$2:EV$108)</f>
        <v>0</v>
      </c>
      <c r="GM49" s="181">
        <f>EW49/MAX(EW$2:EW$108)</f>
        <v>1.8691254976287855E-3</v>
      </c>
      <c r="GN49" s="181">
        <f>EX49/MAX(EX$2:EX$108)</f>
        <v>1.9342727997142162E-3</v>
      </c>
      <c r="GO49" s="181">
        <f>EY49/MAX(EY$2:EY$108)</f>
        <v>0</v>
      </c>
      <c r="GP49" s="181">
        <f>EZ49/MAX(EZ$2:EZ$108)</f>
        <v>0</v>
      </c>
      <c r="GQ49" s="181">
        <f>FA49/MAX(FA$2:FA$108)</f>
        <v>2.274356168644054E-3</v>
      </c>
      <c r="GR49" s="181">
        <f>FB49/MAX(FB$2:FB$108)</f>
        <v>0</v>
      </c>
      <c r="GS49" s="181">
        <f>FC49/MAX(FC$2:FC$108)</f>
        <v>0</v>
      </c>
      <c r="GT49" s="181">
        <f>FD49/MAX(FD$2:FD$108)</f>
        <v>0</v>
      </c>
      <c r="GU49" s="181">
        <f>FE49/MAX(FE$2:FE$108)</f>
        <v>1.0752912911855819E-3</v>
      </c>
      <c r="GV49" s="181">
        <f>FF49/MAX(FF$2:FF$108)</f>
        <v>0</v>
      </c>
      <c r="GW49" s="181">
        <f>FG49/MAX(FG$2:FG$108)</f>
        <v>0</v>
      </c>
      <c r="GX49" s="181">
        <f>FH49/MAX(FH$2:FH$108)</f>
        <v>1.1111414014853764E-3</v>
      </c>
      <c r="GY49" s="170">
        <f>MAX(FN49:GX49)</f>
        <v>0.43295350870769089</v>
      </c>
      <c r="GZ49" s="170">
        <f>SUM(FN49:GX49)</f>
        <v>1.5458492589383235</v>
      </c>
      <c r="HA49" s="183">
        <f>GZ49/MAX(GZ$2:GZ$108)</f>
        <v>8.6639793493537579E-2</v>
      </c>
      <c r="HB49" s="168">
        <v>49</v>
      </c>
    </row>
    <row r="50" spans="1:210" s="168" customFormat="1" x14ac:dyDescent="0.3">
      <c r="A50" s="168" t="s">
        <v>33</v>
      </c>
      <c r="B50" s="168">
        <v>3.48</v>
      </c>
      <c r="C50" s="168" t="s">
        <v>50</v>
      </c>
      <c r="D50" s="168">
        <v>46</v>
      </c>
      <c r="H50" s="168">
        <v>46</v>
      </c>
      <c r="K50" s="169">
        <f>AVERAGE(H50:J50)</f>
        <v>46</v>
      </c>
      <c r="L50" s="169"/>
      <c r="M50" s="170">
        <f>B50*D50/453.5</f>
        <v>0.35298787210584348</v>
      </c>
      <c r="N50" s="169"/>
      <c r="O50" s="169"/>
      <c r="P50" s="169">
        <f>K50/B50</f>
        <v>13.218390804597702</v>
      </c>
      <c r="Q50" s="171">
        <f>1/B50</f>
        <v>0.28735632183908044</v>
      </c>
      <c r="R50" s="168">
        <f>1/K50</f>
        <v>2.1739130434782608E-2</v>
      </c>
      <c r="T50" s="172" t="s">
        <v>484</v>
      </c>
      <c r="U50" s="172" t="s">
        <v>485</v>
      </c>
      <c r="V50" s="173">
        <v>58.58</v>
      </c>
      <c r="W50" s="173">
        <v>149</v>
      </c>
      <c r="X50" s="173">
        <v>6.36</v>
      </c>
      <c r="Y50" s="173">
        <v>0.5</v>
      </c>
      <c r="Z50" s="173">
        <v>1.5</v>
      </c>
      <c r="AA50" s="173">
        <v>33.06</v>
      </c>
      <c r="AB50" s="173">
        <v>2.1</v>
      </c>
      <c r="AC50" s="173">
        <v>1</v>
      </c>
      <c r="AD50" s="173">
        <v>181</v>
      </c>
      <c r="AE50" s="173">
        <v>1.7</v>
      </c>
      <c r="AF50" s="173">
        <v>25</v>
      </c>
      <c r="AG50" s="173">
        <v>153</v>
      </c>
      <c r="AH50" s="173">
        <v>401</v>
      </c>
      <c r="AI50" s="173">
        <v>17</v>
      </c>
      <c r="AJ50" s="173">
        <v>1.1599999999999999</v>
      </c>
      <c r="AK50" s="173">
        <v>0.29899999999999999</v>
      </c>
      <c r="AL50" s="173">
        <v>1.6719999999999999</v>
      </c>
      <c r="AM50" s="173">
        <v>14.2</v>
      </c>
      <c r="AN50" s="173">
        <v>31.2</v>
      </c>
      <c r="AO50" s="173">
        <v>0.2</v>
      </c>
      <c r="AP50" s="173">
        <v>0.11</v>
      </c>
      <c r="AQ50" s="173">
        <v>0.7</v>
      </c>
      <c r="AR50" s="173">
        <v>0.59599999999999997</v>
      </c>
      <c r="AS50" s="173">
        <v>1.2350000000000001</v>
      </c>
      <c r="AT50" s="173">
        <v>3</v>
      </c>
      <c r="AU50" s="173">
        <v>0</v>
      </c>
      <c r="AV50" s="173">
        <v>3</v>
      </c>
      <c r="AW50" s="173">
        <v>3</v>
      </c>
      <c r="AX50" s="173">
        <v>23.2</v>
      </c>
      <c r="AY50" s="173">
        <v>0</v>
      </c>
      <c r="AZ50" s="173">
        <v>9</v>
      </c>
      <c r="BA50" s="173">
        <v>0</v>
      </c>
      <c r="BB50" s="173">
        <v>0</v>
      </c>
      <c r="BC50" s="173">
        <v>0</v>
      </c>
      <c r="BD50" s="173">
        <v>5</v>
      </c>
      <c r="BE50" s="173">
        <v>0</v>
      </c>
      <c r="BF50" s="173">
        <v>0</v>
      </c>
      <c r="BG50" s="173">
        <v>16</v>
      </c>
      <c r="BH50" s="173">
        <v>0.08</v>
      </c>
      <c r="BI50" s="173">
        <v>0</v>
      </c>
      <c r="BJ50" s="173">
        <v>0</v>
      </c>
      <c r="BK50" s="173">
        <v>1.7</v>
      </c>
      <c r="BL50" s="173">
        <v>8.8999999999999996E-2</v>
      </c>
      <c r="BM50" s="173">
        <v>1.0999999999999999E-2</v>
      </c>
      <c r="BN50" s="173">
        <v>0.249</v>
      </c>
      <c r="BO50" s="173">
        <v>0</v>
      </c>
      <c r="BP50" s="173">
        <v>136</v>
      </c>
      <c r="BQ50" s="172" t="s">
        <v>386</v>
      </c>
      <c r="BR50" s="173">
        <v>2.8</v>
      </c>
      <c r="BS50" s="172" t="s">
        <v>471</v>
      </c>
      <c r="BT50" s="173">
        <v>13</v>
      </c>
      <c r="BU50" s="168">
        <f>AVERAGE(BP50,BR50)</f>
        <v>69.400000000000006</v>
      </c>
      <c r="BV50" s="168">
        <f>_xlfn.STDEV.P(BP50,BR50)</f>
        <v>66.599999999999994</v>
      </c>
      <c r="BW50" s="168">
        <f>(1-BT50/100)*K50</f>
        <v>40.020000000000003</v>
      </c>
      <c r="BX50" s="174">
        <f>(V50/100)*$BW50</f>
        <v>23.443716000000002</v>
      </c>
      <c r="BY50" s="174">
        <f>(W50/100)*$BW50</f>
        <v>59.629800000000003</v>
      </c>
      <c r="BZ50" s="174">
        <f>(X50/100)*$BW50</f>
        <v>2.5452720000000002</v>
      </c>
      <c r="CA50" s="174">
        <f>(Y50/100)*$BW50</f>
        <v>0.20010000000000003</v>
      </c>
      <c r="CB50" s="174">
        <f>(Z50/100)*$BW50</f>
        <v>0.60030000000000006</v>
      </c>
      <c r="CC50" s="174">
        <f>(AA50/100)*$BW50</f>
        <v>13.230612000000001</v>
      </c>
      <c r="CD50" s="174">
        <f>(AB50/100)*$BW50</f>
        <v>0.84042000000000017</v>
      </c>
      <c r="CE50" s="174">
        <f>(AC50/100)*$BW50</f>
        <v>0.40020000000000006</v>
      </c>
      <c r="CF50" s="174">
        <f>(AD50/100)*$BW50</f>
        <v>72.436200000000014</v>
      </c>
      <c r="CG50" s="174">
        <f>(AE50/100)*$BW50</f>
        <v>0.68034000000000006</v>
      </c>
      <c r="CH50" s="174">
        <f>(AF50/100)*$BW50</f>
        <v>10.005000000000001</v>
      </c>
      <c r="CI50" s="174">
        <f>(AG50/100)*$BW50</f>
        <v>61.230600000000003</v>
      </c>
      <c r="CJ50" s="174">
        <f>(AH50/100)*$BW50</f>
        <v>160.4802</v>
      </c>
      <c r="CK50" s="174">
        <f>(AI50/100)*$BW50</f>
        <v>6.8034000000000008</v>
      </c>
      <c r="CL50" s="174">
        <f>(AJ50/100)*$BW50</f>
        <v>0.46423199999999998</v>
      </c>
      <c r="CM50" s="174">
        <f>(AK50/100)*$BW50</f>
        <v>0.11965980000000001</v>
      </c>
      <c r="CN50" s="174">
        <f>(AL50/100)*$BW50</f>
        <v>0.66913440000000002</v>
      </c>
      <c r="CO50" s="174">
        <f>(AM50/100)*$BW50</f>
        <v>5.6828399999999997</v>
      </c>
      <c r="CP50" s="174">
        <f>(AN50/100)*$BW50</f>
        <v>12.48624</v>
      </c>
      <c r="CQ50" s="174">
        <f>(AO50/100)*$BW50</f>
        <v>8.0040000000000014E-2</v>
      </c>
      <c r="CR50" s="174">
        <f>(AP50/100)*$BW50</f>
        <v>4.4022000000000006E-2</v>
      </c>
      <c r="CS50" s="174">
        <f>(AQ50/100)*$BW50</f>
        <v>0.28014</v>
      </c>
      <c r="CT50" s="174">
        <f>(AR50/100)*$BW50</f>
        <v>0.23851920000000001</v>
      </c>
      <c r="CU50" s="174">
        <f>(AS50/100)*$BW50</f>
        <v>0.4942470000000001</v>
      </c>
      <c r="CV50" s="174">
        <f>(AT50/100)*$BW50</f>
        <v>1.2006000000000001</v>
      </c>
      <c r="CW50" s="174">
        <f>(AU50/100)*$BW50</f>
        <v>0</v>
      </c>
      <c r="CX50" s="174">
        <f>(AV50/100)*$BW50</f>
        <v>1.2006000000000001</v>
      </c>
      <c r="CY50" s="174">
        <f>(AW50/100)*$BW50</f>
        <v>1.2006000000000001</v>
      </c>
      <c r="CZ50" s="174">
        <f>(AX50/100)*$BW50</f>
        <v>9.2846399999999996</v>
      </c>
      <c r="DA50" s="174">
        <f>(AY50/100)*$BW50</f>
        <v>0</v>
      </c>
      <c r="DB50" s="174">
        <f>(AZ50/100)*$BW50</f>
        <v>3.6018000000000003</v>
      </c>
      <c r="DC50" s="174">
        <f>(BA50/100)*$BW50</f>
        <v>0</v>
      </c>
      <c r="DD50" s="174">
        <f>(BB50/100)*$BW50</f>
        <v>0</v>
      </c>
      <c r="DE50" s="174">
        <f>(BC50/100)*$BW50</f>
        <v>0</v>
      </c>
      <c r="DF50" s="174">
        <f>(BD50/100)*$BW50</f>
        <v>2.0010000000000003</v>
      </c>
      <c r="DG50" s="174">
        <f>(BE50/100)*$BW50</f>
        <v>0</v>
      </c>
      <c r="DH50" s="174">
        <f>(BF50/100)*$BW50</f>
        <v>0</v>
      </c>
      <c r="DI50" s="174">
        <f>(BG50/100)*$BW50</f>
        <v>6.4032000000000009</v>
      </c>
      <c r="DJ50" s="174">
        <f>(BH50/100)*$BW50</f>
        <v>3.2016000000000003E-2</v>
      </c>
      <c r="DK50" s="174">
        <f>(BI50/100)*$BW50</f>
        <v>0</v>
      </c>
      <c r="DL50" s="174">
        <f>(BJ50/100)*$BW50</f>
        <v>0</v>
      </c>
      <c r="DM50" s="174">
        <f>(BK50/100)*$BW50</f>
        <v>0.68034000000000006</v>
      </c>
      <c r="DN50" s="174">
        <f>(BL50/100)*$BW50</f>
        <v>3.5617799999999998E-2</v>
      </c>
      <c r="DO50" s="174">
        <f>(BM50/100)*$BW50</f>
        <v>4.4022000000000002E-3</v>
      </c>
      <c r="DP50" s="174">
        <f>(BN50/100)*$BW50</f>
        <v>9.9649800000000011E-2</v>
      </c>
      <c r="DQ50" s="174">
        <f>(BO50/100)*$BW50</f>
        <v>0</v>
      </c>
      <c r="DR50" s="174"/>
      <c r="DS50" s="174">
        <f>BX50/$M50</f>
        <v>66.415075000000002</v>
      </c>
      <c r="DT50" s="174">
        <f>BY50/$M50</f>
        <v>168.92874999999998</v>
      </c>
      <c r="DU50" s="174">
        <f>BZ50/$M50</f>
        <v>7.2106499999999993</v>
      </c>
      <c r="DV50" s="174">
        <f>CA50/$M50</f>
        <v>0.56687500000000002</v>
      </c>
      <c r="DW50" s="174">
        <f>CB50/$M50</f>
        <v>1.7006250000000001</v>
      </c>
      <c r="DX50" s="174">
        <f>CC50/$M50</f>
        <v>37.481774999999999</v>
      </c>
      <c r="DY50" s="174">
        <f>CD50/$M50</f>
        <v>2.3808750000000001</v>
      </c>
      <c r="DZ50" s="174">
        <f>CE50/$M50</f>
        <v>1.13375</v>
      </c>
      <c r="EA50" s="174">
        <f>CF50/$M50</f>
        <v>205.20875000000001</v>
      </c>
      <c r="EB50" s="174">
        <f>CG50/$M50</f>
        <v>1.9273749999999998</v>
      </c>
      <c r="EC50" s="174">
        <f>CH50/$M50</f>
        <v>28.34375</v>
      </c>
      <c r="ED50" s="174">
        <f>CI50/$M50</f>
        <v>173.46374999999998</v>
      </c>
      <c r="EE50" s="174">
        <f>CJ50/$M50</f>
        <v>454.63374999999996</v>
      </c>
      <c r="EF50" s="174">
        <f>CK50/$M50</f>
        <v>19.27375</v>
      </c>
      <c r="EG50" s="174">
        <f>CL50/$M50</f>
        <v>1.3151499999999998</v>
      </c>
      <c r="EH50" s="174">
        <f>CM50/$M50</f>
        <v>0.33899124999999997</v>
      </c>
      <c r="EI50" s="174">
        <f>CN50/$M50</f>
        <v>1.8956299999999999</v>
      </c>
      <c r="EJ50" s="174">
        <f>CO50/$M50</f>
        <v>16.099249999999998</v>
      </c>
      <c r="EK50" s="174">
        <f>CP50/$M50</f>
        <v>35.372999999999998</v>
      </c>
      <c r="EL50" s="174">
        <f>CQ50/$M50</f>
        <v>0.22675000000000001</v>
      </c>
      <c r="EM50" s="174">
        <f>CR50/$M50</f>
        <v>0.1247125</v>
      </c>
      <c r="EN50" s="174">
        <f>CS50/$M50</f>
        <v>0.79362499999999991</v>
      </c>
      <c r="EO50" s="174">
        <f>CT50/$M50</f>
        <v>0.67571499999999995</v>
      </c>
      <c r="EP50" s="174">
        <f>CU50/$M50</f>
        <v>1.4001812500000002</v>
      </c>
      <c r="EQ50" s="174">
        <f>CV50/$M50</f>
        <v>3.4012500000000001</v>
      </c>
      <c r="ER50" s="174">
        <f>CW50/$M50</f>
        <v>0</v>
      </c>
      <c r="ES50" s="174">
        <f>CX50/$M50</f>
        <v>3.4012500000000001</v>
      </c>
      <c r="ET50" s="174">
        <f>CY50/$M50</f>
        <v>3.4012500000000001</v>
      </c>
      <c r="EU50" s="174">
        <f>CZ50/$M50</f>
        <v>26.302999999999997</v>
      </c>
      <c r="EV50" s="174">
        <f>DA50/$M50</f>
        <v>0</v>
      </c>
      <c r="EW50" s="174">
        <f>DB50/$M50</f>
        <v>10.203749999999999</v>
      </c>
      <c r="EX50" s="174">
        <f>DC50/$M50</f>
        <v>0</v>
      </c>
      <c r="EY50" s="174">
        <f>DD50/$M50</f>
        <v>0</v>
      </c>
      <c r="EZ50" s="174">
        <f>DE50/$M50</f>
        <v>0</v>
      </c>
      <c r="FA50" s="174">
        <f>DF50/$M50</f>
        <v>5.6687500000000002</v>
      </c>
      <c r="FB50" s="174">
        <f>DG50/$M50</f>
        <v>0</v>
      </c>
      <c r="FC50" s="174">
        <f>DH50/$M50</f>
        <v>0</v>
      </c>
      <c r="FD50" s="174">
        <f>DI50/$M50</f>
        <v>18.14</v>
      </c>
      <c r="FE50" s="174">
        <f>DJ50/$M50</f>
        <v>9.0700000000000003E-2</v>
      </c>
      <c r="FF50" s="174">
        <f>DK50/$M50</f>
        <v>0</v>
      </c>
      <c r="FG50" s="174">
        <f>DL50/$M50</f>
        <v>0</v>
      </c>
      <c r="FH50" s="174">
        <f>DM50/$M50</f>
        <v>1.9273749999999998</v>
      </c>
      <c r="FI50" s="174">
        <f>DN50/$M50</f>
        <v>0.10090374999999999</v>
      </c>
      <c r="FJ50" s="174">
        <f>DO50/$M50</f>
        <v>1.247125E-2</v>
      </c>
      <c r="FK50" s="174">
        <f>DP50/$M50</f>
        <v>0.28230375000000002</v>
      </c>
      <c r="FL50" s="174">
        <f>DQ50/$M50</f>
        <v>0</v>
      </c>
      <c r="FN50" s="181">
        <f>DT50/MAX(DT$2:DT$108)</f>
        <v>2.5850625662714476E-2</v>
      </c>
      <c r="FO50" s="181">
        <f>DU50/MAX(DU$2:DU$108)</f>
        <v>3.8881496153258269E-2</v>
      </c>
      <c r="FP50" s="181">
        <f>DY50/MAX(DY$2:DY$108)</f>
        <v>4.6352805190058487E-2</v>
      </c>
      <c r="FQ50" s="181">
        <f>EA50/MAX(EA$2:EA$108)</f>
        <v>0.10558178123070591</v>
      </c>
      <c r="FR50" s="181">
        <f>EB50/MAX(EB$2:EB$108)</f>
        <v>2.3137536392165758E-2</v>
      </c>
      <c r="FS50" s="181">
        <f>EC50/MAX(EC$2:EC$108)</f>
        <v>7.1763481858054229E-2</v>
      </c>
      <c r="FT50" s="181">
        <f>ED50/MAX(ED$2:ED$108)</f>
        <v>8.946514071637425E-2</v>
      </c>
      <c r="FU50" s="181">
        <f>EE50/MAX(EE$2:EE$108)</f>
        <v>8.1996577307755364E-2</v>
      </c>
      <c r="FV50" s="181">
        <f>EF50/MAX(EF$2:EF$108)</f>
        <v>1.6407441335406028E-2</v>
      </c>
      <c r="FW50" s="181">
        <f>EG50/MAX(EG$2:EG$108)</f>
        <v>0.10322846368650425</v>
      </c>
      <c r="FX50" s="181">
        <f>EH50/MAX(EH$2:EH$108)</f>
        <v>7.2255487530723833E-2</v>
      </c>
      <c r="FY50" s="181">
        <f>EI50/MAX(EI$2:EI$108)</f>
        <v>0.15482392473118278</v>
      </c>
      <c r="FZ50" s="181">
        <f>EJ50/MAX(EJ$2:EJ$108)</f>
        <v>2.6452993194638511E-2</v>
      </c>
      <c r="GA50" s="181">
        <f>EK50/MAX(EK$2:EK$108)</f>
        <v>9.1502309553486316E-2</v>
      </c>
      <c r="GB50" s="181">
        <f>EL50/MAX(EL$2:EL$108)</f>
        <v>1.6089646887920434E-2</v>
      </c>
      <c r="GC50" s="181">
        <f>EM50/MAX(EM$2:EM$108)</f>
        <v>1.4062155959230061E-2</v>
      </c>
      <c r="GD50" s="181">
        <f>EN50/MAX(EN$2:EN$108)</f>
        <v>7.4875177548376359E-3</v>
      </c>
      <c r="GE50" s="181">
        <f>EO50/MAX(EO$2:EO$108)</f>
        <v>8.5932673435872783E-2</v>
      </c>
      <c r="GF50" s="181">
        <f>EP50/MAX(EP$2:EP$108)</f>
        <v>0.43442189174705259</v>
      </c>
      <c r="GG50" s="181">
        <f>EQ50/MAX(EQ$2:EQ$108)</f>
        <v>1.0352764595916019E-3</v>
      </c>
      <c r="GH50" s="181">
        <f>ER50/MAX(ER$2:ER$108)</f>
        <v>0</v>
      </c>
      <c r="GI50" s="181">
        <f>ES50/MAX(ES$2:ES$108)</f>
        <v>2.8096349221548491E-3</v>
      </c>
      <c r="GJ50" s="181">
        <f>ET50/MAX(ET$2:ET$108)</f>
        <v>6.51050144691626E-4</v>
      </c>
      <c r="GK50" s="181">
        <f>EU50/MAX(EU$2:EU$108)</f>
        <v>1.9907663197729419E-2</v>
      </c>
      <c r="GL50" s="181">
        <f>EV50/MAX(EV$2:EV$108)</f>
        <v>0</v>
      </c>
      <c r="GM50" s="181">
        <f>EW50/MAX(EW$2:EW$108)</f>
        <v>9.3911131409353521E-5</v>
      </c>
      <c r="GN50" s="181">
        <f>EX50/MAX(EX$2:EX$108)</f>
        <v>0</v>
      </c>
      <c r="GO50" s="181">
        <f>EY50/MAX(EY$2:EY$108)</f>
        <v>0</v>
      </c>
      <c r="GP50" s="181">
        <f>EZ50/MAX(EZ$2:EZ$108)</f>
        <v>0</v>
      </c>
      <c r="GQ50" s="181">
        <f>FA50/MAX(FA$2:FA$108)</f>
        <v>1.0520212977433514E-4</v>
      </c>
      <c r="GR50" s="181">
        <f>FB50/MAX(FB$2:FB$108)</f>
        <v>0</v>
      </c>
      <c r="GS50" s="181">
        <f>FC50/MAX(FC$2:FC$108)</f>
        <v>0</v>
      </c>
      <c r="GT50" s="181">
        <f>FD50/MAX(FD$2:FD$108)</f>
        <v>5.669881951432447E-4</v>
      </c>
      <c r="GU50" s="181">
        <f>FE50/MAX(FE$2:FE$108)</f>
        <v>1.3926763954402518E-3</v>
      </c>
      <c r="GV50" s="181">
        <f>FF50/MAX(FF$2:FF$108)</f>
        <v>0</v>
      </c>
      <c r="GW50" s="181">
        <f>FG50/MAX(FG$2:FG$108)</f>
        <v>0</v>
      </c>
      <c r="GX50" s="181">
        <f>FH50/MAX(FH$2:FH$108)</f>
        <v>8.7374420065818893E-4</v>
      </c>
      <c r="GY50" s="170">
        <f>MAX(FN50:GX50)</f>
        <v>0.43442189174705259</v>
      </c>
      <c r="GZ50" s="170">
        <f>SUM(FN50:GX50)</f>
        <v>1.533130097104535</v>
      </c>
      <c r="HA50" s="183">
        <f>GZ50/MAX(GZ$2:GZ$108)</f>
        <v>8.59269260853356E-2</v>
      </c>
      <c r="HB50" s="168">
        <v>60</v>
      </c>
    </row>
    <row r="51" spans="1:210" s="168" customFormat="1" x14ac:dyDescent="0.3">
      <c r="A51" s="168" t="s">
        <v>504</v>
      </c>
      <c r="B51" s="168">
        <v>1.99</v>
      </c>
      <c r="C51" s="168" t="s">
        <v>601</v>
      </c>
      <c r="D51" s="168">
        <v>1</v>
      </c>
      <c r="G51" s="168" t="s">
        <v>602</v>
      </c>
      <c r="H51" s="168">
        <f>D51*456</f>
        <v>456</v>
      </c>
      <c r="K51" s="169">
        <f>AVERAGE(H51:J51)</f>
        <v>456</v>
      </c>
      <c r="M51" s="171">
        <f>B51</f>
        <v>1.99</v>
      </c>
      <c r="Q51" s="171">
        <f>1/B51</f>
        <v>0.50251256281407031</v>
      </c>
      <c r="T51" s="172" t="s">
        <v>540</v>
      </c>
      <c r="U51" s="172" t="s">
        <v>541</v>
      </c>
      <c r="V51" s="173">
        <v>62.1</v>
      </c>
      <c r="W51" s="173">
        <v>223</v>
      </c>
      <c r="X51" s="173">
        <v>23.97</v>
      </c>
      <c r="Y51" s="173">
        <v>13.39</v>
      </c>
      <c r="Z51" s="173">
        <v>0.86</v>
      </c>
      <c r="AA51" s="173">
        <v>0</v>
      </c>
      <c r="AB51" s="173">
        <v>0</v>
      </c>
      <c r="AC51" s="176"/>
      <c r="AD51" s="173">
        <v>12</v>
      </c>
      <c r="AE51" s="173">
        <v>1.26</v>
      </c>
      <c r="AF51" s="173">
        <v>20</v>
      </c>
      <c r="AG51" s="173">
        <v>179</v>
      </c>
      <c r="AH51" s="173">
        <v>211</v>
      </c>
      <c r="AI51" s="173">
        <v>73</v>
      </c>
      <c r="AJ51" s="173">
        <v>1.45</v>
      </c>
      <c r="AK51" s="173">
        <v>5.8000000000000003E-2</v>
      </c>
      <c r="AL51" s="173">
        <v>1.7999999999999999E-2</v>
      </c>
      <c r="AM51" s="173">
        <v>23.6</v>
      </c>
      <c r="AN51" s="173">
        <v>0</v>
      </c>
      <c r="AO51" s="173">
        <v>5.7000000000000002E-2</v>
      </c>
      <c r="AP51" s="173">
        <v>0.14299999999999999</v>
      </c>
      <c r="AQ51" s="173">
        <v>7.4180000000000001</v>
      </c>
      <c r="AR51" s="173">
        <v>0.91800000000000004</v>
      </c>
      <c r="AS51" s="173">
        <v>0.35</v>
      </c>
      <c r="AT51" s="173">
        <v>5</v>
      </c>
      <c r="AU51" s="173">
        <v>0</v>
      </c>
      <c r="AV51" s="173">
        <v>5</v>
      </c>
      <c r="AW51" s="173">
        <v>5</v>
      </c>
      <c r="AX51" s="176"/>
      <c r="AY51" s="173">
        <v>0.27</v>
      </c>
      <c r="AZ51" s="173">
        <v>83</v>
      </c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3">
        <v>3.74</v>
      </c>
      <c r="BM51" s="173">
        <v>5.4</v>
      </c>
      <c r="BN51" s="173">
        <v>2.92</v>
      </c>
      <c r="BO51" s="173">
        <v>76</v>
      </c>
      <c r="BP51" s="173">
        <v>85</v>
      </c>
      <c r="BQ51" s="172" t="s">
        <v>542</v>
      </c>
      <c r="BR51" s="173">
        <v>210</v>
      </c>
      <c r="BS51" s="172" t="s">
        <v>543</v>
      </c>
      <c r="BT51" s="173">
        <v>30</v>
      </c>
      <c r="BU51" s="168">
        <f>AVERAGE(BP51,BR51)</f>
        <v>147.5</v>
      </c>
      <c r="BV51" s="168">
        <f>_xlfn.STDEV.P(BP51,BR51)</f>
        <v>62.5</v>
      </c>
      <c r="BW51" s="168">
        <f>(1-BT51/100)*K51</f>
        <v>319.2</v>
      </c>
      <c r="BX51" s="174">
        <f>(V51/100)*$BW51</f>
        <v>198.22319999999999</v>
      </c>
      <c r="BY51" s="174">
        <f>(W51/100)*$BW51</f>
        <v>711.81599999999992</v>
      </c>
      <c r="BZ51" s="174">
        <f>(X51/100)*$BW51</f>
        <v>76.512239999999991</v>
      </c>
      <c r="CA51" s="174">
        <f>(Y51/100)*$BW51</f>
        <v>42.740880000000004</v>
      </c>
      <c r="CB51" s="174">
        <f>(Z51/100)*$BW51</f>
        <v>2.74512</v>
      </c>
      <c r="CC51" s="174">
        <f>(AA51/100)*$BW51</f>
        <v>0</v>
      </c>
      <c r="CD51" s="174">
        <f>(AB51/100)*$BW51</f>
        <v>0</v>
      </c>
      <c r="CE51" s="174">
        <f>(AC51/100)*$BW51</f>
        <v>0</v>
      </c>
      <c r="CF51" s="174">
        <f>(AD51/100)*$BW51</f>
        <v>38.303999999999995</v>
      </c>
      <c r="CG51" s="174">
        <f>(AE51/100)*$BW51</f>
        <v>4.0219199999999997</v>
      </c>
      <c r="CH51" s="174">
        <f>(AF51/100)*$BW51</f>
        <v>63.84</v>
      </c>
      <c r="CI51" s="174">
        <f>(AG51/100)*$BW51</f>
        <v>571.36799999999994</v>
      </c>
      <c r="CJ51" s="174">
        <f>(AH51/100)*$BW51</f>
        <v>673.51199999999994</v>
      </c>
      <c r="CK51" s="174">
        <f>(AI51/100)*$BW51</f>
        <v>233.01599999999999</v>
      </c>
      <c r="CL51" s="174">
        <f>(AJ51/100)*$BW51</f>
        <v>4.6283999999999992</v>
      </c>
      <c r="CM51" s="174">
        <f>(AK51/100)*$BW51</f>
        <v>0.185136</v>
      </c>
      <c r="CN51" s="174">
        <f>(AL51/100)*$BW51</f>
        <v>5.7455999999999993E-2</v>
      </c>
      <c r="CO51" s="174">
        <f>(AM51/100)*$BW51</f>
        <v>75.331199999999995</v>
      </c>
      <c r="CP51" s="174">
        <f>(AN51/100)*$BW51</f>
        <v>0</v>
      </c>
      <c r="CQ51" s="174">
        <f>(AO51/100)*$BW51</f>
        <v>0.18194399999999999</v>
      </c>
      <c r="CR51" s="174">
        <f>(AP51/100)*$BW51</f>
        <v>0.45645599999999992</v>
      </c>
      <c r="CS51" s="174">
        <f>(AQ51/100)*$BW51</f>
        <v>23.678255999999998</v>
      </c>
      <c r="CT51" s="174">
        <f>(AR51/100)*$BW51</f>
        <v>2.930256</v>
      </c>
      <c r="CU51" s="174">
        <f>(AS51/100)*$BW51</f>
        <v>1.1171999999999997</v>
      </c>
      <c r="CV51" s="174">
        <f>(AT51/100)*$BW51</f>
        <v>15.96</v>
      </c>
      <c r="CW51" s="174">
        <f>(AU51/100)*$BW51</f>
        <v>0</v>
      </c>
      <c r="CX51" s="174">
        <f>(AV51/100)*$BW51</f>
        <v>15.96</v>
      </c>
      <c r="CY51" s="174">
        <f>(AW51/100)*$BW51</f>
        <v>15.96</v>
      </c>
      <c r="CZ51" s="174">
        <f>(AX51/100)*$BW51</f>
        <v>0</v>
      </c>
      <c r="DA51" s="174">
        <f>(AY51/100)*$BW51</f>
        <v>0.86184000000000005</v>
      </c>
      <c r="DB51" s="174">
        <f>(AZ51/100)*$BW51</f>
        <v>264.93599999999998</v>
      </c>
      <c r="DC51" s="174">
        <f>(BA51/100)*$BW51</f>
        <v>0</v>
      </c>
      <c r="DD51" s="174">
        <f>(BB51/100)*$BW51</f>
        <v>0</v>
      </c>
      <c r="DE51" s="174">
        <f>(BC51/100)*$BW51</f>
        <v>0</v>
      </c>
      <c r="DF51" s="174">
        <f>(BD51/100)*$BW51</f>
        <v>0</v>
      </c>
      <c r="DG51" s="174">
        <f>(BE51/100)*$BW51</f>
        <v>0</v>
      </c>
      <c r="DH51" s="174">
        <f>(BF51/100)*$BW51</f>
        <v>0</v>
      </c>
      <c r="DI51" s="174">
        <f>(BG51/100)*$BW51</f>
        <v>0</v>
      </c>
      <c r="DJ51" s="174">
        <f>(BH51/100)*$BW51</f>
        <v>0</v>
      </c>
      <c r="DK51" s="174">
        <f>(BI51/100)*$BW51</f>
        <v>0</v>
      </c>
      <c r="DL51" s="174">
        <f>(BJ51/100)*$BW51</f>
        <v>0</v>
      </c>
      <c r="DM51" s="174">
        <f>(BK51/100)*$BW51</f>
        <v>0</v>
      </c>
      <c r="DN51" s="174">
        <f>(BL51/100)*$BW51</f>
        <v>11.938080000000001</v>
      </c>
      <c r="DO51" s="174">
        <f>(BM51/100)*$BW51</f>
        <v>17.236800000000002</v>
      </c>
      <c r="DP51" s="174">
        <f>(BN51/100)*$BW51</f>
        <v>9.3206399999999991</v>
      </c>
      <c r="DQ51" s="174">
        <f>(BO51/100)*$BW51</f>
        <v>242.59199999999998</v>
      </c>
      <c r="DR51" s="174"/>
      <c r="DS51" s="174">
        <f>BX51/$M51</f>
        <v>99.609648241206031</v>
      </c>
      <c r="DT51" s="174">
        <f>BY51/$M51</f>
        <v>357.69648241206028</v>
      </c>
      <c r="DU51" s="174">
        <f>BZ51/$M51</f>
        <v>38.448361809045224</v>
      </c>
      <c r="DV51" s="174">
        <f>CA51/$M51</f>
        <v>21.477829145728645</v>
      </c>
      <c r="DW51" s="174">
        <f>CB51/$M51</f>
        <v>1.3794572864321608</v>
      </c>
      <c r="DX51" s="174">
        <f>CC51/$M51</f>
        <v>0</v>
      </c>
      <c r="DY51" s="174">
        <f>CD51/$M51</f>
        <v>0</v>
      </c>
      <c r="DZ51" s="174">
        <f>CE51/$M51</f>
        <v>0</v>
      </c>
      <c r="EA51" s="174">
        <f>CF51/$M51</f>
        <v>19.248241206030148</v>
      </c>
      <c r="EB51" s="174">
        <f>CG51/$M51</f>
        <v>2.0210653266331655</v>
      </c>
      <c r="EC51" s="174">
        <f>CH51/$M51</f>
        <v>32.08040201005025</v>
      </c>
      <c r="ED51" s="174">
        <f>CI51/$M51</f>
        <v>287.11959798994974</v>
      </c>
      <c r="EE51" s="174">
        <f>CJ51/$M51</f>
        <v>338.4482412060301</v>
      </c>
      <c r="EF51" s="174">
        <f>CK51/$M51</f>
        <v>117.09346733668342</v>
      </c>
      <c r="EG51" s="174">
        <f>CL51/$M51</f>
        <v>2.3258291457286426</v>
      </c>
      <c r="EH51" s="174">
        <f>CM51/$M51</f>
        <v>9.3033165829145725E-2</v>
      </c>
      <c r="EI51" s="174">
        <f>CN51/$M51</f>
        <v>2.8872361809045222E-2</v>
      </c>
      <c r="EJ51" s="174">
        <f>CO51/$M51</f>
        <v>37.854874371859296</v>
      </c>
      <c r="EK51" s="174">
        <f>CP51/$M51</f>
        <v>0</v>
      </c>
      <c r="EL51" s="174">
        <f>CQ51/$M51</f>
        <v>9.1429145728643219E-2</v>
      </c>
      <c r="EM51" s="174">
        <f>CR51/$M51</f>
        <v>0.22937487437185924</v>
      </c>
      <c r="EN51" s="174">
        <f>CS51/$M51</f>
        <v>11.898621105527637</v>
      </c>
      <c r="EO51" s="174">
        <f>CT51/$M51</f>
        <v>1.4724904522613065</v>
      </c>
      <c r="EP51" s="174">
        <f>CU51/$M51</f>
        <v>0.56140703517587931</v>
      </c>
      <c r="EQ51" s="174">
        <f>CV51/$M51</f>
        <v>8.0201005025125625</v>
      </c>
      <c r="ER51" s="174">
        <f>CW51/$M51</f>
        <v>0</v>
      </c>
      <c r="ES51" s="174">
        <f>CX51/$M51</f>
        <v>8.0201005025125625</v>
      </c>
      <c r="ET51" s="174">
        <f>CY51/$M51</f>
        <v>8.0201005025125625</v>
      </c>
      <c r="EU51" s="174">
        <f>CZ51/$M51</f>
        <v>0</v>
      </c>
      <c r="EV51" s="174">
        <f>DA51/$M51</f>
        <v>0.43308542713567844</v>
      </c>
      <c r="EW51" s="174">
        <f>DB51/$M51</f>
        <v>133.13366834170853</v>
      </c>
      <c r="EX51" s="174">
        <f>DC51/$M51</f>
        <v>0</v>
      </c>
      <c r="EY51" s="174">
        <f>DD51/$M51</f>
        <v>0</v>
      </c>
      <c r="EZ51" s="174">
        <f>DE51/$M51</f>
        <v>0</v>
      </c>
      <c r="FA51" s="174">
        <f>DF51/$M51</f>
        <v>0</v>
      </c>
      <c r="FB51" s="174">
        <f>DG51/$M51</f>
        <v>0</v>
      </c>
      <c r="FC51" s="174">
        <f>DH51/$M51</f>
        <v>0</v>
      </c>
      <c r="FD51" s="174">
        <f>DI51/$M51</f>
        <v>0</v>
      </c>
      <c r="FE51" s="174">
        <f>DJ51/$M51</f>
        <v>0</v>
      </c>
      <c r="FF51" s="174">
        <f>DK51/$M51</f>
        <v>0</v>
      </c>
      <c r="FG51" s="174">
        <f>DL51/$M51</f>
        <v>0</v>
      </c>
      <c r="FH51" s="174">
        <f>DM51/$M51</f>
        <v>0</v>
      </c>
      <c r="FI51" s="174">
        <f>DN51/$M51</f>
        <v>5.9990351758793974</v>
      </c>
      <c r="FJ51" s="174">
        <f>DO51/$M51</f>
        <v>8.6617085427135692</v>
      </c>
      <c r="FK51" s="174">
        <f>DP51/$M51</f>
        <v>4.683738693467336</v>
      </c>
      <c r="FL51" s="174">
        <f>DQ51/$M51</f>
        <v>121.90552763819095</v>
      </c>
      <c r="FN51" s="181">
        <f>DT51/MAX(DT$2:DT$108)</f>
        <v>5.473714727483571E-2</v>
      </c>
      <c r="FO51" s="181">
        <f>DU51/MAX(DU$2:DU$108)</f>
        <v>0.20732247880253155</v>
      </c>
      <c r="FP51" s="181">
        <f>DY51/MAX(DY$2:DY$108)</f>
        <v>0</v>
      </c>
      <c r="FQ51" s="181">
        <f>EA51/MAX(EA$2:EA$108)</f>
        <v>9.9033963809580933E-3</v>
      </c>
      <c r="FR51" s="181">
        <f>EB51/MAX(EB$2:EB$108)</f>
        <v>2.426225957373072E-2</v>
      </c>
      <c r="FS51" s="181">
        <f>EC51/MAX(EC$2:EC$108)</f>
        <v>8.1224303334856099E-2</v>
      </c>
      <c r="FT51" s="181">
        <f>ED51/MAX(ED$2:ED$108)</f>
        <v>0.14808393820956633</v>
      </c>
      <c r="FU51" s="181">
        <f>EE51/MAX(EE$2:EE$108)</f>
        <v>6.1041656882543559E-2</v>
      </c>
      <c r="FV51" s="181">
        <f>EF51/MAX(EF$2:EF$108)</f>
        <v>9.9679833767996107E-2</v>
      </c>
      <c r="FW51" s="181">
        <f>EG51/MAX(EG$2:EG$108)</f>
        <v>0.18255846824382194</v>
      </c>
      <c r="FX51" s="181">
        <f>EH51/MAX(EH$2:EH$108)</f>
        <v>1.9829882787569302E-2</v>
      </c>
      <c r="FY51" s="181">
        <f>EI51/MAX(EI$2:EI$108)</f>
        <v>2.35812493552808E-3</v>
      </c>
      <c r="FZ51" s="181">
        <f>EJ51/MAX(EJ$2:EJ$108)</f>
        <v>6.220008597560072E-2</v>
      </c>
      <c r="GA51" s="181">
        <f>EK51/MAX(EK$2:EK$108)</f>
        <v>0</v>
      </c>
      <c r="GB51" s="181">
        <f>EL51/MAX(EL$2:EL$108)</f>
        <v>6.4875972217776773E-3</v>
      </c>
      <c r="GC51" s="181">
        <f>EM51/MAX(EM$2:EM$108)</f>
        <v>2.5863528167151546E-2</v>
      </c>
      <c r="GD51" s="181">
        <f>EN51/MAX(EN$2:EN$108)</f>
        <v>0.11225848075063664</v>
      </c>
      <c r="GE51" s="181">
        <f>EO51/MAX(EO$2:EO$108)</f>
        <v>0.18726096234597647</v>
      </c>
      <c r="GF51" s="181">
        <f>EP51/MAX(EP$2:EP$108)</f>
        <v>0.17418281116191892</v>
      </c>
      <c r="GG51" s="181">
        <f>EQ51/MAX(EQ$2:EQ$108)</f>
        <v>2.4411675865667129E-3</v>
      </c>
      <c r="GH51" s="181">
        <f>ER51/MAX(ER$2:ER$108)</f>
        <v>0</v>
      </c>
      <c r="GI51" s="181">
        <f>ES51/MAX(ES$2:ES$108)</f>
        <v>6.6250803237194993E-3</v>
      </c>
      <c r="GJ51" s="181">
        <f>ET51/MAX(ET$2:ET$108)</f>
        <v>1.5351672451605104E-3</v>
      </c>
      <c r="GK51" s="181">
        <f>EU51/MAX(EU$2:EU$108)</f>
        <v>0</v>
      </c>
      <c r="GL51" s="181">
        <f>EV51/MAX(EV$2:EV$108)</f>
        <v>5.1022598816388182E-2</v>
      </c>
      <c r="GM51" s="181">
        <f>EW51/MAX(EW$2:EW$108)</f>
        <v>1.2253076979196352E-3</v>
      </c>
      <c r="GN51" s="181">
        <f>EX51/MAX(EX$2:EX$108)</f>
        <v>0</v>
      </c>
      <c r="GO51" s="181">
        <f>EY51/MAX(EY$2:EY$108)</f>
        <v>0</v>
      </c>
      <c r="GP51" s="181">
        <f>EZ51/MAX(EZ$2:EZ$108)</f>
        <v>0</v>
      </c>
      <c r="GQ51" s="181">
        <f>FA51/MAX(FA$2:FA$108)</f>
        <v>0</v>
      </c>
      <c r="GR51" s="181">
        <f>FB51/MAX(FB$2:FB$108)</f>
        <v>0</v>
      </c>
      <c r="GS51" s="181">
        <f>FC51/MAX(FC$2:FC$108)</f>
        <v>0</v>
      </c>
      <c r="GT51" s="181">
        <f>FD51/MAX(FD$2:FD$108)</f>
        <v>0</v>
      </c>
      <c r="GU51" s="181">
        <f>FE51/MAX(FE$2:FE$108)</f>
        <v>0</v>
      </c>
      <c r="GV51" s="181">
        <f>FF51/MAX(FF$2:FF$108)</f>
        <v>0</v>
      </c>
      <c r="GW51" s="181">
        <f>FG51/MAX(FG$2:FG$108)</f>
        <v>0</v>
      </c>
      <c r="GX51" s="181">
        <f>FH51/MAX(FH$2:FH$108)</f>
        <v>0</v>
      </c>
      <c r="GY51" s="170">
        <f>MAX(FN51:GX51)</f>
        <v>0.20732247880253155</v>
      </c>
      <c r="GZ51" s="170">
        <f>SUM(FN51:GX51)</f>
        <v>1.5221042774867539</v>
      </c>
      <c r="HA51" s="183">
        <f>GZ51/MAX(GZ$2:GZ$108)</f>
        <v>8.5308964968326281E-2</v>
      </c>
      <c r="HB51" s="168">
        <v>54</v>
      </c>
    </row>
    <row r="52" spans="1:210" s="168" customFormat="1" x14ac:dyDescent="0.3">
      <c r="A52" s="168" t="s">
        <v>611</v>
      </c>
      <c r="B52" s="168">
        <v>2.4700000000000002</v>
      </c>
      <c r="D52" s="168">
        <v>64</v>
      </c>
      <c r="G52" s="168" t="s">
        <v>612</v>
      </c>
      <c r="H52" s="168">
        <f>D52*456/16</f>
        <v>1824</v>
      </c>
      <c r="K52" s="169">
        <f>AVERAGE(H52:J52)</f>
        <v>1824</v>
      </c>
      <c r="M52" s="171">
        <f>B52</f>
        <v>2.4700000000000002</v>
      </c>
      <c r="Q52" s="171">
        <f>1/B52</f>
        <v>0.40485829959514169</v>
      </c>
      <c r="S52" s="168" t="s">
        <v>619</v>
      </c>
      <c r="T52" s="184" t="s">
        <v>628</v>
      </c>
      <c r="U52" s="184" t="s">
        <v>629</v>
      </c>
      <c r="V52" s="185">
        <v>88.4</v>
      </c>
      <c r="W52" s="185">
        <v>46</v>
      </c>
      <c r="X52" s="185">
        <v>0.3</v>
      </c>
      <c r="Y52" s="185">
        <v>0.01</v>
      </c>
      <c r="Z52" s="185">
        <v>0.13</v>
      </c>
      <c r="AA52" s="185">
        <v>11.15</v>
      </c>
      <c r="AB52" s="185">
        <v>0</v>
      </c>
      <c r="AC52" s="185">
        <v>10.37</v>
      </c>
      <c r="AD52" s="185">
        <v>8</v>
      </c>
      <c r="AE52" s="185">
        <v>0.31</v>
      </c>
      <c r="AF52" s="185">
        <v>7</v>
      </c>
      <c r="AG52" s="185">
        <v>1</v>
      </c>
      <c r="AH52" s="185">
        <v>101</v>
      </c>
      <c r="AI52" s="185">
        <v>29</v>
      </c>
      <c r="AJ52" s="185">
        <v>0.01</v>
      </c>
      <c r="AK52" s="185">
        <v>1.2E-2</v>
      </c>
      <c r="AL52" s="176"/>
      <c r="AM52" s="185">
        <v>0</v>
      </c>
      <c r="AN52" s="185">
        <v>28.5</v>
      </c>
      <c r="AO52" s="185">
        <v>1E-3</v>
      </c>
      <c r="AP52" s="185">
        <v>1E-3</v>
      </c>
      <c r="AQ52" s="185">
        <v>1.2999999999999999E-2</v>
      </c>
      <c r="AR52" s="176"/>
      <c r="AS52" s="185">
        <v>1.6E-2</v>
      </c>
      <c r="AT52" s="185">
        <v>3</v>
      </c>
      <c r="AU52" s="185">
        <v>0</v>
      </c>
      <c r="AV52" s="185">
        <v>3</v>
      </c>
      <c r="AW52" s="185">
        <v>3</v>
      </c>
      <c r="AX52" s="185">
        <v>0.2</v>
      </c>
      <c r="AY52" s="185">
        <v>0</v>
      </c>
      <c r="AZ52" s="185">
        <v>713</v>
      </c>
      <c r="BA52" s="185">
        <v>36</v>
      </c>
      <c r="BB52" s="185">
        <v>0</v>
      </c>
      <c r="BC52" s="185">
        <v>1</v>
      </c>
      <c r="BD52" s="185">
        <v>427</v>
      </c>
      <c r="BE52" s="185">
        <v>0</v>
      </c>
      <c r="BF52" s="185">
        <v>144</v>
      </c>
      <c r="BG52" s="185">
        <v>2</v>
      </c>
      <c r="BH52" s="185">
        <v>0.87</v>
      </c>
      <c r="BI52" s="185">
        <v>0</v>
      </c>
      <c r="BJ52" s="185">
        <v>0</v>
      </c>
      <c r="BK52" s="185">
        <v>0.1</v>
      </c>
      <c r="BL52" s="185">
        <v>0</v>
      </c>
      <c r="BM52" s="185">
        <v>0</v>
      </c>
      <c r="BN52" s="185">
        <v>0</v>
      </c>
      <c r="BO52" s="185">
        <v>0</v>
      </c>
      <c r="BP52" s="185">
        <v>246</v>
      </c>
      <c r="BQ52" s="184" t="s">
        <v>630</v>
      </c>
      <c r="BR52" s="176"/>
      <c r="BS52" s="184" t="s">
        <v>393</v>
      </c>
      <c r="BT52" s="185">
        <v>0</v>
      </c>
      <c r="BU52" s="168">
        <f>AVERAGE(BP52,BR52)</f>
        <v>246</v>
      </c>
      <c r="BV52" s="168">
        <f>_xlfn.STDEV.P(BP52,BR52)</f>
        <v>0</v>
      </c>
      <c r="BW52" s="168">
        <f>(1-BT52/100)*K52</f>
        <v>1824</v>
      </c>
      <c r="BX52" s="174">
        <f>(V52/100)*$BW52</f>
        <v>1612.4159999999999</v>
      </c>
      <c r="BY52" s="174">
        <f>(W52/100)*$BW52</f>
        <v>839.04000000000008</v>
      </c>
      <c r="BZ52" s="174">
        <f>(X52/100)*$BW52</f>
        <v>5.4720000000000004</v>
      </c>
      <c r="CA52" s="174">
        <f>(Y52/100)*$BW52</f>
        <v>0.18240000000000001</v>
      </c>
      <c r="CB52" s="174">
        <f>(Z52/100)*$BW52</f>
        <v>2.3712</v>
      </c>
      <c r="CC52" s="174">
        <f>(AA52/100)*$BW52</f>
        <v>203.376</v>
      </c>
      <c r="CD52" s="174">
        <f>(AB52/100)*$BW52</f>
        <v>0</v>
      </c>
      <c r="CE52" s="174">
        <f>(AC52/100)*$BW52</f>
        <v>189.14879999999997</v>
      </c>
      <c r="CF52" s="174">
        <f>(AD52/100)*$BW52</f>
        <v>145.92000000000002</v>
      </c>
      <c r="CG52" s="174">
        <f>(AE52/100)*$BW52</f>
        <v>5.6543999999999999</v>
      </c>
      <c r="CH52" s="174">
        <f>(AF52/100)*$BW52</f>
        <v>127.68</v>
      </c>
      <c r="CI52" s="174">
        <f>(AG52/100)*$BW52</f>
        <v>18.240000000000002</v>
      </c>
      <c r="CJ52" s="174">
        <f>(AH52/100)*$BW52</f>
        <v>1842.24</v>
      </c>
      <c r="CK52" s="174">
        <f>(AI52/100)*$BW52</f>
        <v>528.95999999999992</v>
      </c>
      <c r="CL52" s="174">
        <f>(AJ52/100)*$BW52</f>
        <v>0.18240000000000001</v>
      </c>
      <c r="CM52" s="174">
        <f>(AK52/100)*$BW52</f>
        <v>0.21888000000000002</v>
      </c>
      <c r="CN52" s="174">
        <f>(AL52/100)*$BW52</f>
        <v>0</v>
      </c>
      <c r="CO52" s="174">
        <f>(AM52/100)*$BW52</f>
        <v>0</v>
      </c>
      <c r="CP52" s="174">
        <f>(AN52/100)*$BW52</f>
        <v>519.83999999999992</v>
      </c>
      <c r="CQ52" s="174">
        <f>(AO52/100)*$BW52</f>
        <v>1.8240000000000003E-2</v>
      </c>
      <c r="CR52" s="174">
        <f>(AP52/100)*$BW52</f>
        <v>1.8240000000000003E-2</v>
      </c>
      <c r="CS52" s="174">
        <f>(AQ52/100)*$BW52</f>
        <v>0.23711999999999997</v>
      </c>
      <c r="CT52" s="174">
        <f>(AR52/100)*$BW52</f>
        <v>0</v>
      </c>
      <c r="CU52" s="174">
        <f>(AS52/100)*$BW52</f>
        <v>0.29184000000000004</v>
      </c>
      <c r="CV52" s="174">
        <f>(AT52/100)*$BW52</f>
        <v>54.72</v>
      </c>
      <c r="CW52" s="174">
        <f>(AU52/100)*$BW52</f>
        <v>0</v>
      </c>
      <c r="CX52" s="174">
        <f>(AV52/100)*$BW52</f>
        <v>54.72</v>
      </c>
      <c r="CY52" s="174">
        <f>(AW52/100)*$BW52</f>
        <v>54.72</v>
      </c>
      <c r="CZ52" s="174">
        <f>(AX52/100)*$BW52</f>
        <v>3.6480000000000001</v>
      </c>
      <c r="DA52" s="174">
        <f>(AY52/100)*$BW52</f>
        <v>0</v>
      </c>
      <c r="DB52" s="174">
        <f>(AZ52/100)*$BW52</f>
        <v>13005.119999999999</v>
      </c>
      <c r="DC52" s="174">
        <f>(BA52/100)*$BW52</f>
        <v>656.64</v>
      </c>
      <c r="DD52" s="174">
        <f>(BB52/100)*$BW52</f>
        <v>0</v>
      </c>
      <c r="DE52" s="174">
        <f>(BC52/100)*$BW52</f>
        <v>18.240000000000002</v>
      </c>
      <c r="DF52" s="174">
        <f>(BD52/100)*$BW52</f>
        <v>7788.48</v>
      </c>
      <c r="DG52" s="174">
        <f>(BE52/100)*$BW52</f>
        <v>0</v>
      </c>
      <c r="DH52" s="174">
        <f>(BF52/100)*$BW52</f>
        <v>2626.56</v>
      </c>
      <c r="DI52" s="174">
        <f>(BG52/100)*$BW52</f>
        <v>36.480000000000004</v>
      </c>
      <c r="DJ52" s="174">
        <f>(BH52/100)*$BW52</f>
        <v>15.868799999999998</v>
      </c>
      <c r="DK52" s="174">
        <f>(BI52/100)*$BW52</f>
        <v>0</v>
      </c>
      <c r="DL52" s="174">
        <f>(BJ52/100)*$BW52</f>
        <v>0</v>
      </c>
      <c r="DM52" s="174">
        <f>(BK52/100)*$BW52</f>
        <v>1.8240000000000001</v>
      </c>
      <c r="DN52" s="174">
        <f>(BL52/100)*$BW52</f>
        <v>0</v>
      </c>
      <c r="DO52" s="174">
        <f>(BM52/100)*$BW52</f>
        <v>0</v>
      </c>
      <c r="DP52" s="174">
        <f>(BN52/100)*$BW52</f>
        <v>0</v>
      </c>
      <c r="DQ52" s="174">
        <f>(BO52/100)*$BW52</f>
        <v>0</v>
      </c>
      <c r="DR52" s="174"/>
      <c r="DS52" s="174">
        <f>BX52/$M52</f>
        <v>652.79999999999995</v>
      </c>
      <c r="DT52" s="174">
        <f>BY52/$M52</f>
        <v>339.69230769230768</v>
      </c>
      <c r="DU52" s="174">
        <f>BZ52/$M52</f>
        <v>2.2153846153846155</v>
      </c>
      <c r="DV52" s="174">
        <f>CA52/$M52</f>
        <v>7.3846153846153839E-2</v>
      </c>
      <c r="DW52" s="174">
        <f>CB52/$M52</f>
        <v>0.96</v>
      </c>
      <c r="DX52" s="174">
        <f>CC52/$M52</f>
        <v>82.33846153846153</v>
      </c>
      <c r="DY52" s="174">
        <f>CD52/$M52</f>
        <v>0</v>
      </c>
      <c r="DZ52" s="174">
        <f>CE52/$M52</f>
        <v>76.578461538461525</v>
      </c>
      <c r="EA52" s="174">
        <f>CF52/$M52</f>
        <v>59.07692307692308</v>
      </c>
      <c r="EB52" s="174">
        <f>CG52/$M52</f>
        <v>2.2892307692307692</v>
      </c>
      <c r="EC52" s="174">
        <f>CH52/$M52</f>
        <v>51.692307692307693</v>
      </c>
      <c r="ED52" s="174">
        <f>CI52/$M52</f>
        <v>7.384615384615385</v>
      </c>
      <c r="EE52" s="174">
        <f>CJ52/$M52</f>
        <v>745.84615384615381</v>
      </c>
      <c r="EF52" s="174">
        <f>CK52/$M52</f>
        <v>214.1538461538461</v>
      </c>
      <c r="EG52" s="174">
        <f>CL52/$M52</f>
        <v>7.3846153846153839E-2</v>
      </c>
      <c r="EH52" s="174">
        <f>CM52/$M52</f>
        <v>8.861538461538461E-2</v>
      </c>
      <c r="EI52" s="174">
        <f>CN52/$M52</f>
        <v>0</v>
      </c>
      <c r="EJ52" s="174">
        <f>CO52/$M52</f>
        <v>0</v>
      </c>
      <c r="EK52" s="174">
        <f>CP52/$M52</f>
        <v>210.46153846153842</v>
      </c>
      <c r="EL52" s="174">
        <f>CQ52/$M52</f>
        <v>7.3846153846153853E-3</v>
      </c>
      <c r="EM52" s="174">
        <f>CR52/$M52</f>
        <v>7.3846153846153853E-3</v>
      </c>
      <c r="EN52" s="174">
        <f>CS52/$M52</f>
        <v>9.5999999999999974E-2</v>
      </c>
      <c r="EO52" s="174">
        <f>CT52/$M52</f>
        <v>0</v>
      </c>
      <c r="EP52" s="174">
        <f>CU52/$M52</f>
        <v>0.11815384615384616</v>
      </c>
      <c r="EQ52" s="174">
        <f>CV52/$M52</f>
        <v>22.153846153846153</v>
      </c>
      <c r="ER52" s="174">
        <f>CW52/$M52</f>
        <v>0</v>
      </c>
      <c r="ES52" s="174">
        <f>CX52/$M52</f>
        <v>22.153846153846153</v>
      </c>
      <c r="ET52" s="174">
        <f>CY52/$M52</f>
        <v>22.153846153846153</v>
      </c>
      <c r="EU52" s="174">
        <f>CZ52/$M52</f>
        <v>1.4769230769230768</v>
      </c>
      <c r="EV52" s="174">
        <f>DA52/$M52</f>
        <v>0</v>
      </c>
      <c r="EW52" s="174">
        <f>DB52/$M52</f>
        <v>5265.2307692307686</v>
      </c>
      <c r="EX52" s="174">
        <f>DC52/$M52</f>
        <v>265.84615384615381</v>
      </c>
      <c r="EY52" s="174">
        <f>DD52/$M52</f>
        <v>0</v>
      </c>
      <c r="EZ52" s="174">
        <f>DE52/$M52</f>
        <v>7.384615384615385</v>
      </c>
      <c r="FA52" s="174">
        <f>DF52/$M52</f>
        <v>3153.2307692307686</v>
      </c>
      <c r="FB52" s="174">
        <f>DG52/$M52</f>
        <v>0</v>
      </c>
      <c r="FC52" s="174">
        <f>DH52/$M52</f>
        <v>1063.3846153846152</v>
      </c>
      <c r="FD52" s="174">
        <f>DI52/$M52</f>
        <v>14.76923076923077</v>
      </c>
      <c r="FE52" s="174">
        <f>DJ52/$M52</f>
        <v>6.4246153846153833</v>
      </c>
      <c r="FF52" s="174">
        <f>DK52/$M52</f>
        <v>0</v>
      </c>
      <c r="FG52" s="174">
        <f>DL52/$M52</f>
        <v>0</v>
      </c>
      <c r="FH52" s="174">
        <f>DM52/$M52</f>
        <v>0.73846153846153839</v>
      </c>
      <c r="FI52" s="174">
        <f>DN52/$M52</f>
        <v>0</v>
      </c>
      <c r="FJ52" s="174">
        <f>DO52/$M52</f>
        <v>0</v>
      </c>
      <c r="FK52" s="174">
        <f>DP52/$M52</f>
        <v>0</v>
      </c>
      <c r="FL52" s="174">
        <f>DQ52/$M52</f>
        <v>0</v>
      </c>
      <c r="FN52" s="181">
        <f>DT52/MAX(DT$2:DT$108)</f>
        <v>5.1982026071094894E-2</v>
      </c>
      <c r="FO52" s="181">
        <f>DU52/MAX(DU$2:DU$108)</f>
        <v>1.1945867349138354E-2</v>
      </c>
      <c r="FP52" s="181">
        <f>DY52/MAX(DY$2:DY$108)</f>
        <v>0</v>
      </c>
      <c r="FQ52" s="181">
        <f>EA52/MAX(EA$2:EA$108)</f>
        <v>3.0395617965076706E-2</v>
      </c>
      <c r="FR52" s="181">
        <f>EB52/MAX(EB$2:EB$108)</f>
        <v>2.748150216389781E-2</v>
      </c>
      <c r="FS52" s="181">
        <f>EC52/MAX(EC$2:EC$108)</f>
        <v>0.13087964666912036</v>
      </c>
      <c r="FT52" s="181">
        <f>ED52/MAX(ED$2:ED$108)</f>
        <v>3.8086669665617036E-3</v>
      </c>
      <c r="FU52" s="181">
        <f>EE52/MAX(EE$2:EE$108)</f>
        <v>0.13451889969351849</v>
      </c>
      <c r="FV52" s="181">
        <f>EF52/MAX(EF$2:EF$108)</f>
        <v>0.18230581321853803</v>
      </c>
      <c r="FW52" s="181">
        <f>EG52/MAX(EG$2:EG$108)</f>
        <v>5.7963160177133396E-3</v>
      </c>
      <c r="FX52" s="181">
        <f>EH52/MAX(EH$2:EH$108)</f>
        <v>1.8888239204130547E-2</v>
      </c>
      <c r="FY52" s="181">
        <f>EI52/MAX(EI$2:EI$108)</f>
        <v>0</v>
      </c>
      <c r="FZ52" s="181">
        <f>EJ52/MAX(EJ$2:EJ$108)</f>
        <v>0</v>
      </c>
      <c r="GA52" s="181">
        <f>EK52/MAX(EK$2:EK$108)</f>
        <v>0.54441853508072979</v>
      </c>
      <c r="GB52" s="181">
        <f>EL52/MAX(EL$2:EL$108)</f>
        <v>5.2399494571804322E-4</v>
      </c>
      <c r="GC52" s="181">
        <f>EM52/MAX(EM$2:EM$108)</f>
        <v>8.3266403317543332E-4</v>
      </c>
      <c r="GD52" s="181">
        <f>EN52/MAX(EN$2:EN$108)</f>
        <v>9.0571958351162447E-4</v>
      </c>
      <c r="GE52" s="181">
        <f>EO52/MAX(EO$2:EO$108)</f>
        <v>0</v>
      </c>
      <c r="GF52" s="181">
        <f>EP52/MAX(EP$2:EP$108)</f>
        <v>3.6658552143405763E-2</v>
      </c>
      <c r="GG52" s="181">
        <f>EQ52/MAX(EQ$2:EQ$108)</f>
        <v>6.7432136457158016E-3</v>
      </c>
      <c r="GH52" s="181">
        <f>ER52/MAX(ER$2:ER$108)</f>
        <v>0</v>
      </c>
      <c r="GI52" s="181">
        <f>ES52/MAX(ES$2:ES$108)</f>
        <v>1.8300395388134372E-2</v>
      </c>
      <c r="GJ52" s="181">
        <f>ET52/MAX(ET$2:ET$108)</f>
        <v>4.2405776534913814E-3</v>
      </c>
      <c r="GK52" s="181">
        <f>EU52/MAX(EU$2:EU$108)</f>
        <v>1.1178225747762169E-3</v>
      </c>
      <c r="GL52" s="181">
        <f>EV52/MAX(EV$2:EV$108)</f>
        <v>0</v>
      </c>
      <c r="GM52" s="181">
        <f>EW52/MAX(EW$2:EW$108)</f>
        <v>4.8459025227960528E-2</v>
      </c>
      <c r="GN52" s="181">
        <f>EX52/MAX(EX$2:EX$108)</f>
        <v>4.8952361391941132E-2</v>
      </c>
      <c r="GO52" s="181">
        <f>EY52/MAX(EY$2:EY$108)</f>
        <v>0</v>
      </c>
      <c r="GP52" s="181">
        <f>EZ52/MAX(EZ$2:EZ$108)</f>
        <v>3.2655243794355639E-4</v>
      </c>
      <c r="GQ52" s="181">
        <f>FA52/MAX(FA$2:FA$108)</f>
        <v>5.8518472783778072E-2</v>
      </c>
      <c r="GR52" s="181">
        <f>FB52/MAX(FB$2:FB$108)</f>
        <v>0</v>
      </c>
      <c r="GS52" s="181">
        <f>FC52/MAX(FC$2:FC$108)</f>
        <v>4.2540455437672778E-2</v>
      </c>
      <c r="GT52" s="181">
        <f>FD52/MAX(FD$2:FD$108)</f>
        <v>4.6163062279494104E-4</v>
      </c>
      <c r="GU52" s="181">
        <f>FE52/MAX(FE$2:FE$108)</f>
        <v>9.8648403483309138E-2</v>
      </c>
      <c r="GV52" s="181">
        <f>FF52/MAX(FF$2:FF$108)</f>
        <v>0</v>
      </c>
      <c r="GW52" s="181">
        <f>FG52/MAX(FG$2:FG$108)</f>
        <v>0</v>
      </c>
      <c r="GX52" s="181">
        <f>FH52/MAX(FH$2:FH$108)</f>
        <v>3.3476956307926237E-4</v>
      </c>
      <c r="GY52" s="170">
        <f>MAX(FN52:GX52)</f>
        <v>0.54441853508072979</v>
      </c>
      <c r="GZ52" s="170">
        <f>SUM(FN52:GX52)</f>
        <v>1.5099857413159279</v>
      </c>
      <c r="HA52" s="183">
        <f>GZ52/MAX(GZ$2:GZ$108)</f>
        <v>8.4629760663499407E-2</v>
      </c>
      <c r="HB52" s="168">
        <v>40</v>
      </c>
    </row>
    <row r="53" spans="1:210" s="168" customFormat="1" x14ac:dyDescent="0.3">
      <c r="A53" s="168" t="s">
        <v>73</v>
      </c>
      <c r="B53" s="168">
        <v>3.98</v>
      </c>
      <c r="C53" s="168" t="s">
        <v>49</v>
      </c>
      <c r="D53" s="168">
        <v>3010</v>
      </c>
      <c r="H53" s="168">
        <v>3010</v>
      </c>
      <c r="K53" s="169">
        <f>AVERAGE(H53:J53)</f>
        <v>3010</v>
      </c>
      <c r="L53" s="169"/>
      <c r="M53" s="170">
        <f>B53</f>
        <v>3.98</v>
      </c>
      <c r="N53" s="169"/>
      <c r="O53" s="169"/>
      <c r="P53" s="169">
        <f>K53/B53</f>
        <v>756.2814070351759</v>
      </c>
      <c r="Q53" s="171">
        <f>1/B53</f>
        <v>0.25125628140703515</v>
      </c>
      <c r="R53" s="168">
        <f>1/K53</f>
        <v>3.3222591362126248E-4</v>
      </c>
      <c r="T53" s="172" t="s">
        <v>456</v>
      </c>
      <c r="U53" s="172" t="s">
        <v>457</v>
      </c>
      <c r="V53" s="173">
        <v>91.45</v>
      </c>
      <c r="W53" s="173">
        <v>30</v>
      </c>
      <c r="X53" s="173">
        <v>0.61</v>
      </c>
      <c r="Y53" s="173">
        <v>0.15</v>
      </c>
      <c r="Z53" s="173">
        <v>0.25</v>
      </c>
      <c r="AA53" s="173">
        <v>7.55</v>
      </c>
      <c r="AB53" s="173">
        <v>0.4</v>
      </c>
      <c r="AC53" s="173">
        <v>6.2</v>
      </c>
      <c r="AD53" s="173">
        <v>7</v>
      </c>
      <c r="AE53" s="173">
        <v>0.24</v>
      </c>
      <c r="AF53" s="173">
        <v>10</v>
      </c>
      <c r="AG53" s="173">
        <v>11</v>
      </c>
      <c r="AH53" s="173">
        <v>112</v>
      </c>
      <c r="AI53" s="173">
        <v>1</v>
      </c>
      <c r="AJ53" s="173">
        <v>0.1</v>
      </c>
      <c r="AK53" s="173">
        <v>4.2000000000000003E-2</v>
      </c>
      <c r="AL53" s="173">
        <v>3.7999999999999999E-2</v>
      </c>
      <c r="AM53" s="173">
        <v>0.4</v>
      </c>
      <c r="AN53" s="173">
        <v>8.1</v>
      </c>
      <c r="AO53" s="173">
        <v>3.3000000000000002E-2</v>
      </c>
      <c r="AP53" s="173">
        <v>2.1000000000000001E-2</v>
      </c>
      <c r="AQ53" s="173">
        <v>0.17799999999999999</v>
      </c>
      <c r="AR53" s="173">
        <v>0.221</v>
      </c>
      <c r="AS53" s="173">
        <v>4.4999999999999998E-2</v>
      </c>
      <c r="AT53" s="173">
        <v>3</v>
      </c>
      <c r="AU53" s="173">
        <v>0</v>
      </c>
      <c r="AV53" s="173">
        <v>3</v>
      </c>
      <c r="AW53" s="173">
        <v>3</v>
      </c>
      <c r="AX53" s="173">
        <v>4.0999999999999996</v>
      </c>
      <c r="AY53" s="173">
        <v>0</v>
      </c>
      <c r="AZ53" s="173">
        <v>569</v>
      </c>
      <c r="BA53" s="173">
        <v>28</v>
      </c>
      <c r="BB53" s="173">
        <v>0</v>
      </c>
      <c r="BC53" s="173">
        <v>0</v>
      </c>
      <c r="BD53" s="173">
        <v>303</v>
      </c>
      <c r="BE53" s="173">
        <v>78</v>
      </c>
      <c r="BF53" s="173">
        <v>4532</v>
      </c>
      <c r="BG53" s="173">
        <v>8</v>
      </c>
      <c r="BH53" s="173">
        <v>0.05</v>
      </c>
      <c r="BI53" s="173">
        <v>0</v>
      </c>
      <c r="BJ53" s="173">
        <v>0</v>
      </c>
      <c r="BK53" s="173">
        <v>0.1</v>
      </c>
      <c r="BL53" s="173">
        <v>1.6E-2</v>
      </c>
      <c r="BM53" s="173">
        <v>3.6999999999999998E-2</v>
      </c>
      <c r="BN53" s="173">
        <v>0.05</v>
      </c>
      <c r="BO53" s="173">
        <v>0</v>
      </c>
      <c r="BP53" s="173">
        <v>154</v>
      </c>
      <c r="BQ53" s="172" t="s">
        <v>443</v>
      </c>
      <c r="BR53" s="173">
        <v>152</v>
      </c>
      <c r="BS53" s="172" t="s">
        <v>458</v>
      </c>
      <c r="BT53" s="173">
        <v>48</v>
      </c>
      <c r="BU53" s="168">
        <f>AVERAGE(BP53,BR53)</f>
        <v>153</v>
      </c>
      <c r="BV53" s="168">
        <f>_xlfn.STDEV.P(BP53,BR53)</f>
        <v>1</v>
      </c>
      <c r="BW53" s="168">
        <f>(1-BT53/100)*K53</f>
        <v>1565.2</v>
      </c>
      <c r="BX53" s="174">
        <f>(V53/100)*$BW53</f>
        <v>1431.3753999999999</v>
      </c>
      <c r="BY53" s="174">
        <f>(W53/100)*$BW53</f>
        <v>469.56</v>
      </c>
      <c r="BZ53" s="174">
        <f>(X53/100)*$BW53</f>
        <v>9.54772</v>
      </c>
      <c r="CA53" s="174">
        <f>(Y53/100)*$BW53</f>
        <v>2.3478000000000003</v>
      </c>
      <c r="CB53" s="174">
        <f>(Z53/100)*$BW53</f>
        <v>3.9130000000000003</v>
      </c>
      <c r="CC53" s="174">
        <f>(AA53/100)*$BW53</f>
        <v>118.1726</v>
      </c>
      <c r="CD53" s="174">
        <f>(AB53/100)*$BW53</f>
        <v>6.2608000000000006</v>
      </c>
      <c r="CE53" s="174">
        <f>(AC53/100)*$BW53</f>
        <v>97.042400000000001</v>
      </c>
      <c r="CF53" s="174">
        <f>(AD53/100)*$BW53</f>
        <v>109.56400000000001</v>
      </c>
      <c r="CG53" s="174">
        <f>(AE53/100)*$BW53</f>
        <v>3.7564799999999998</v>
      </c>
      <c r="CH53" s="174">
        <f>(AF53/100)*$BW53</f>
        <v>156.52000000000001</v>
      </c>
      <c r="CI53" s="174">
        <f>(AG53/100)*$BW53</f>
        <v>172.172</v>
      </c>
      <c r="CJ53" s="174">
        <f>(AH53/100)*$BW53</f>
        <v>1753.0240000000001</v>
      </c>
      <c r="CK53" s="174">
        <f>(AI53/100)*$BW53</f>
        <v>15.652000000000001</v>
      </c>
      <c r="CL53" s="174">
        <f>(AJ53/100)*$BW53</f>
        <v>1.5652000000000001</v>
      </c>
      <c r="CM53" s="174">
        <f>(AK53/100)*$BW53</f>
        <v>0.65738400000000008</v>
      </c>
      <c r="CN53" s="174">
        <f>(AL53/100)*$BW53</f>
        <v>0.59477599999999997</v>
      </c>
      <c r="CO53" s="174">
        <f>(AM53/100)*$BW53</f>
        <v>6.2608000000000006</v>
      </c>
      <c r="CP53" s="174">
        <f>(AN53/100)*$BW53</f>
        <v>126.78120000000001</v>
      </c>
      <c r="CQ53" s="174">
        <f>(AO53/100)*$BW53</f>
        <v>0.51651599999999998</v>
      </c>
      <c r="CR53" s="174">
        <f>(AP53/100)*$BW53</f>
        <v>0.32869200000000004</v>
      </c>
      <c r="CS53" s="174">
        <f>(AQ53/100)*$BW53</f>
        <v>2.7860559999999999</v>
      </c>
      <c r="CT53" s="174">
        <f>(AR53/100)*$BW53</f>
        <v>3.4590920000000005</v>
      </c>
      <c r="CU53" s="174">
        <f>(AS53/100)*$BW53</f>
        <v>0.70433999999999997</v>
      </c>
      <c r="CV53" s="174">
        <f>(AT53/100)*$BW53</f>
        <v>46.956000000000003</v>
      </c>
      <c r="CW53" s="174">
        <f>(AU53/100)*$BW53</f>
        <v>0</v>
      </c>
      <c r="CX53" s="174">
        <f>(AV53/100)*$BW53</f>
        <v>46.956000000000003</v>
      </c>
      <c r="CY53" s="174">
        <f>(AW53/100)*$BW53</f>
        <v>46.956000000000003</v>
      </c>
      <c r="CZ53" s="174">
        <f>(AX53/100)*$BW53</f>
        <v>64.173199999999994</v>
      </c>
      <c r="DA53" s="174">
        <f>(AY53/100)*$BW53</f>
        <v>0</v>
      </c>
      <c r="DB53" s="174">
        <f>(AZ53/100)*$BW53</f>
        <v>8905.9880000000012</v>
      </c>
      <c r="DC53" s="174">
        <f>(BA53/100)*$BW53</f>
        <v>438.25600000000003</v>
      </c>
      <c r="DD53" s="174">
        <f>(BB53/100)*$BW53</f>
        <v>0</v>
      </c>
      <c r="DE53" s="174">
        <f>(BC53/100)*$BW53</f>
        <v>0</v>
      </c>
      <c r="DF53" s="174">
        <f>(BD53/100)*$BW53</f>
        <v>4742.5559999999996</v>
      </c>
      <c r="DG53" s="174">
        <f>(BE53/100)*$BW53</f>
        <v>1220.856</v>
      </c>
      <c r="DH53" s="174">
        <f>(BF53/100)*$BW53</f>
        <v>70934.864000000001</v>
      </c>
      <c r="DI53" s="174">
        <f>(BG53/100)*$BW53</f>
        <v>125.21600000000001</v>
      </c>
      <c r="DJ53" s="174">
        <f>(BH53/100)*$BW53</f>
        <v>0.78260000000000007</v>
      </c>
      <c r="DK53" s="174">
        <f>(BI53/100)*$BW53</f>
        <v>0</v>
      </c>
      <c r="DL53" s="174">
        <f>(BJ53/100)*$BW53</f>
        <v>0</v>
      </c>
      <c r="DM53" s="174">
        <f>(BK53/100)*$BW53</f>
        <v>1.5652000000000001</v>
      </c>
      <c r="DN53" s="174">
        <f>(BL53/100)*$BW53</f>
        <v>0.25043200000000004</v>
      </c>
      <c r="DO53" s="174">
        <f>(BM53/100)*$BW53</f>
        <v>0.57912399999999997</v>
      </c>
      <c r="DP53" s="174">
        <f>(BN53/100)*$BW53</f>
        <v>0.78260000000000007</v>
      </c>
      <c r="DQ53" s="174">
        <f>(BO53/100)*$BW53</f>
        <v>0</v>
      </c>
      <c r="DR53" s="174"/>
      <c r="DS53" s="174">
        <f>BX53/$M53</f>
        <v>359.64206030150751</v>
      </c>
      <c r="DT53" s="174">
        <f>BY53/$M53</f>
        <v>117.97989949748744</v>
      </c>
      <c r="DU53" s="174">
        <f>BZ53/$M53</f>
        <v>2.3989246231155779</v>
      </c>
      <c r="DV53" s="174">
        <f>CA53/$M53</f>
        <v>0.58989949748743731</v>
      </c>
      <c r="DW53" s="174">
        <f>CB53/$M53</f>
        <v>0.9831658291457287</v>
      </c>
      <c r="DX53" s="174">
        <f>CC53/$M53</f>
        <v>29.691608040201007</v>
      </c>
      <c r="DY53" s="174">
        <f>CD53/$M53</f>
        <v>1.573065326633166</v>
      </c>
      <c r="DZ53" s="174">
        <f>CE53/$M53</f>
        <v>24.382512562814071</v>
      </c>
      <c r="EA53" s="174">
        <f>CF53/$M53</f>
        <v>27.528643216080404</v>
      </c>
      <c r="EB53" s="174">
        <f>CG53/$M53</f>
        <v>0.9438391959798994</v>
      </c>
      <c r="EC53" s="174">
        <f>CH53/$M53</f>
        <v>39.326633165829151</v>
      </c>
      <c r="ED53" s="174">
        <f>CI53/$M53</f>
        <v>43.259296482412061</v>
      </c>
      <c r="EE53" s="174">
        <f>CJ53/$M53</f>
        <v>440.45829145728646</v>
      </c>
      <c r="EF53" s="174">
        <f>CK53/$M53</f>
        <v>3.9326633165829148</v>
      </c>
      <c r="EG53" s="174">
        <f>CL53/$M53</f>
        <v>0.3932663316582915</v>
      </c>
      <c r="EH53" s="174">
        <f>CM53/$M53</f>
        <v>0.16517185929648243</v>
      </c>
      <c r="EI53" s="174">
        <f>CN53/$M53</f>
        <v>0.14944120603015074</v>
      </c>
      <c r="EJ53" s="174">
        <f>CO53/$M53</f>
        <v>1.573065326633166</v>
      </c>
      <c r="EK53" s="174">
        <f>CP53/$M53</f>
        <v>31.854572864321611</v>
      </c>
      <c r="EL53" s="174">
        <f>CQ53/$M53</f>
        <v>0.12977788944723617</v>
      </c>
      <c r="EM53" s="174">
        <f>CR53/$M53</f>
        <v>8.2585929648241213E-2</v>
      </c>
      <c r="EN53" s="174">
        <f>CS53/$M53</f>
        <v>0.70001407035175878</v>
      </c>
      <c r="EO53" s="174">
        <f>CT53/$M53</f>
        <v>0.8691185929648243</v>
      </c>
      <c r="EP53" s="174">
        <f>CU53/$M53</f>
        <v>0.17696984924623116</v>
      </c>
      <c r="EQ53" s="174">
        <f>CV53/$M53</f>
        <v>11.797989949748745</v>
      </c>
      <c r="ER53" s="174">
        <f>CW53/$M53</f>
        <v>0</v>
      </c>
      <c r="ES53" s="174">
        <f>CX53/$M53</f>
        <v>11.797989949748745</v>
      </c>
      <c r="ET53" s="174">
        <f>CY53/$M53</f>
        <v>11.797989949748745</v>
      </c>
      <c r="EU53" s="174">
        <f>CZ53/$M53</f>
        <v>16.12391959798995</v>
      </c>
      <c r="EV53" s="174">
        <f>DA53/$M53</f>
        <v>0</v>
      </c>
      <c r="EW53" s="174">
        <f>DB53/$M53</f>
        <v>2237.6854271356788</v>
      </c>
      <c r="EX53" s="174">
        <f>DC53/$M53</f>
        <v>110.11457286432162</v>
      </c>
      <c r="EY53" s="174">
        <f>DD53/$M53</f>
        <v>0</v>
      </c>
      <c r="EZ53" s="174">
        <f>DE53/$M53</f>
        <v>0</v>
      </c>
      <c r="FA53" s="174">
        <f>DF53/$M53</f>
        <v>1191.596984924623</v>
      </c>
      <c r="FB53" s="174">
        <f>DG53/$M53</f>
        <v>306.74773869346734</v>
      </c>
      <c r="FC53" s="174">
        <f>DH53/$M53</f>
        <v>17822.830150753769</v>
      </c>
      <c r="FD53" s="174">
        <f>DI53/$M53</f>
        <v>31.461306532663318</v>
      </c>
      <c r="FE53" s="174">
        <f>DJ53/$M53</f>
        <v>0.19663316582914575</v>
      </c>
      <c r="FF53" s="174">
        <f>DK53/$M53</f>
        <v>0</v>
      </c>
      <c r="FG53" s="174">
        <f>DL53/$M53</f>
        <v>0</v>
      </c>
      <c r="FH53" s="174">
        <f>DM53/$M53</f>
        <v>0.3932663316582915</v>
      </c>
      <c r="FI53" s="174">
        <f>DN53/$M53</f>
        <v>6.2922613065326649E-2</v>
      </c>
      <c r="FJ53" s="174">
        <f>DO53/$M53</f>
        <v>0.14550854271356783</v>
      </c>
      <c r="FK53" s="174">
        <f>DP53/$M53</f>
        <v>0.19663316582914575</v>
      </c>
      <c r="FL53" s="174">
        <f>DQ53/$M53</f>
        <v>0</v>
      </c>
      <c r="FN53" s="181">
        <f>DT53/MAX(DT$2:DT$108)</f>
        <v>1.8054086220576568E-2</v>
      </c>
      <c r="FO53" s="181">
        <f>DU53/MAX(DU$2:DU$108)</f>
        <v>1.2935557613477965E-2</v>
      </c>
      <c r="FP53" s="181">
        <f>DY53/MAX(DY$2:DY$108)</f>
        <v>3.0625711403019E-2</v>
      </c>
      <c r="FQ53" s="181">
        <f>EA53/MAX(EA$2:EA$108)</f>
        <v>1.4163739049228444E-2</v>
      </c>
      <c r="FR53" s="181">
        <f>EB53/MAX(EB$2:EB$108)</f>
        <v>1.1330495490154949E-2</v>
      </c>
      <c r="FS53" s="181">
        <f>EC53/MAX(EC$2:EC$108)</f>
        <v>9.9571020974088958E-2</v>
      </c>
      <c r="FT53" s="181">
        <f>ED53/MAX(ED$2:ED$108)</f>
        <v>2.2311284329379191E-2</v>
      </c>
      <c r="FU53" s="181">
        <f>EE53/MAX(EE$2:EE$108)</f>
        <v>7.9439927955896897E-2</v>
      </c>
      <c r="FV53" s="181">
        <f>EF53/MAX(EF$2:EF$108)</f>
        <v>3.3478146525059978E-3</v>
      </c>
      <c r="FW53" s="181">
        <f>EG53/MAX(EG$2:EG$108)</f>
        <v>3.0868174152539778E-2</v>
      </c>
      <c r="FX53" s="181">
        <f>EH53/MAX(EH$2:EH$108)</f>
        <v>3.5206139449981258E-2</v>
      </c>
      <c r="FY53" s="181">
        <f>EI53/MAX(EI$2:EI$108)</f>
        <v>1.220547999037219E-2</v>
      </c>
      <c r="FZ53" s="181">
        <f>EJ53/MAX(EJ$2:EJ$108)</f>
        <v>2.5847344677639612E-3</v>
      </c>
      <c r="GA53" s="181">
        <f>EK53/MAX(EK$2:EK$108)</f>
        <v>8.2400898621130286E-2</v>
      </c>
      <c r="GB53" s="181">
        <f>EL53/MAX(EL$2:EL$108)</f>
        <v>9.208733914291535E-3</v>
      </c>
      <c r="GC53" s="181">
        <f>EM53/MAX(EM$2:EM$108)</f>
        <v>9.3121076295605478E-3</v>
      </c>
      <c r="GD53" s="181">
        <f>EN53/MAX(EN$2:EN$108)</f>
        <v>6.6043380442840846E-3</v>
      </c>
      <c r="GE53" s="181">
        <f>EO53/MAX(EO$2:EO$108)</f>
        <v>0.11052837990320105</v>
      </c>
      <c r="GF53" s="181">
        <f>EP53/MAX(EP$2:EP$108)</f>
        <v>5.4906874871905653E-2</v>
      </c>
      <c r="GG53" s="181">
        <f>EQ53/MAX(EQ$2:EQ$108)</f>
        <v>3.5910860023441911E-3</v>
      </c>
      <c r="GH53" s="181">
        <f>ER53/MAX(ER$2:ER$108)</f>
        <v>0</v>
      </c>
      <c r="GI53" s="181">
        <f>ES53/MAX(ES$2:ES$108)</f>
        <v>9.7458418446294756E-3</v>
      </c>
      <c r="GJ53" s="181">
        <f>ET53/MAX(ET$2:ET$108)</f>
        <v>2.2583118159071724E-3</v>
      </c>
      <c r="GK53" s="181">
        <f>EU53/MAX(EU$2:EU$108)</f>
        <v>1.2203534227428531E-2</v>
      </c>
      <c r="GL53" s="181">
        <f>EV53/MAX(EV$2:EV$108)</f>
        <v>0</v>
      </c>
      <c r="GM53" s="181">
        <f>EW53/MAX(EW$2:EW$108)</f>
        <v>2.0594739208676622E-2</v>
      </c>
      <c r="GN53" s="181">
        <f>EX53/MAX(EX$2:EX$108)</f>
        <v>2.0276269892898029E-2</v>
      </c>
      <c r="GO53" s="181">
        <f>EY53/MAX(EY$2:EY$108)</f>
        <v>0</v>
      </c>
      <c r="GP53" s="181">
        <f>EZ53/MAX(EZ$2:EZ$108)</f>
        <v>0</v>
      </c>
      <c r="GQ53" s="181">
        <f>FA53/MAX(FA$2:FA$108)</f>
        <v>2.2113965273957516E-2</v>
      </c>
      <c r="GR53" s="181">
        <f>FB53/MAX(FB$2:FB$108)</f>
        <v>2.6917102891071125E-2</v>
      </c>
      <c r="GS53" s="181">
        <f>FC53/MAX(FC$2:FC$108)</f>
        <v>0.71299819541504417</v>
      </c>
      <c r="GT53" s="181">
        <f>FD53/MAX(FD$2:FD$108)</f>
        <v>9.8336215037503577E-4</v>
      </c>
      <c r="GU53" s="181">
        <f>FE53/MAX(FE$2:FE$108)</f>
        <v>3.0192543397016538E-3</v>
      </c>
      <c r="GV53" s="181">
        <f>FF53/MAX(FF$2:FF$108)</f>
        <v>0</v>
      </c>
      <c r="GW53" s="181">
        <f>FG53/MAX(FG$2:FG$108)</f>
        <v>0</v>
      </c>
      <c r="GX53" s="181">
        <f>FH53/MAX(FH$2:FH$108)</f>
        <v>1.7828091398952055E-4</v>
      </c>
      <c r="GY53" s="170">
        <f>MAX(FN53:GX53)</f>
        <v>0.71299819541504417</v>
      </c>
      <c r="GZ53" s="170">
        <f>SUM(FN53:GX53)</f>
        <v>1.4804854427093808</v>
      </c>
      <c r="HA53" s="183">
        <f>GZ53/MAX(GZ$2:GZ$108)</f>
        <v>8.2976365441106051E-2</v>
      </c>
      <c r="HB53" s="168">
        <v>52</v>
      </c>
    </row>
    <row r="54" spans="1:210" s="168" customFormat="1" x14ac:dyDescent="0.3">
      <c r="A54" s="168" t="s">
        <v>440</v>
      </c>
      <c r="B54" s="168">
        <v>2.1800000000000002</v>
      </c>
      <c r="C54" s="168" t="s">
        <v>49</v>
      </c>
      <c r="D54" s="168">
        <v>1425</v>
      </c>
      <c r="H54" s="168">
        <v>1425</v>
      </c>
      <c r="K54" s="169">
        <f>AVERAGE(H54:J54)</f>
        <v>1425</v>
      </c>
      <c r="L54" s="169"/>
      <c r="M54" s="170">
        <f>B54</f>
        <v>2.1800000000000002</v>
      </c>
      <c r="N54" s="169"/>
      <c r="O54" s="169"/>
      <c r="P54" s="169">
        <f>K54/B54</f>
        <v>653.66972477064212</v>
      </c>
      <c r="Q54" s="171">
        <f>1/B54</f>
        <v>0.4587155963302752</v>
      </c>
      <c r="R54" s="168">
        <f>1/K54</f>
        <v>7.0175438596491223E-4</v>
      </c>
      <c r="T54" s="172" t="s">
        <v>441</v>
      </c>
      <c r="U54" s="172" t="s">
        <v>442</v>
      </c>
      <c r="V54" s="173">
        <v>90.15</v>
      </c>
      <c r="W54" s="173">
        <v>34</v>
      </c>
      <c r="X54" s="173">
        <v>0.84</v>
      </c>
      <c r="Y54" s="173">
        <v>0.19</v>
      </c>
      <c r="Z54" s="173">
        <v>0.65</v>
      </c>
      <c r="AA54" s="173">
        <v>8.16</v>
      </c>
      <c r="AB54" s="173">
        <v>0.9</v>
      </c>
      <c r="AC54" s="173">
        <v>7.86</v>
      </c>
      <c r="AD54" s="173">
        <v>9</v>
      </c>
      <c r="AE54" s="173">
        <v>0.21</v>
      </c>
      <c r="AF54" s="173">
        <v>12</v>
      </c>
      <c r="AG54" s="173">
        <v>15</v>
      </c>
      <c r="AH54" s="173">
        <v>267</v>
      </c>
      <c r="AI54" s="173">
        <v>16</v>
      </c>
      <c r="AJ54" s="173">
        <v>0.18</v>
      </c>
      <c r="AK54" s="173">
        <v>4.1000000000000002E-2</v>
      </c>
      <c r="AL54" s="173">
        <v>4.1000000000000002E-2</v>
      </c>
      <c r="AM54" s="173">
        <v>0.4</v>
      </c>
      <c r="AN54" s="173">
        <v>36.700000000000003</v>
      </c>
      <c r="AO54" s="173">
        <v>4.1000000000000002E-2</v>
      </c>
      <c r="AP54" s="173">
        <v>1.9E-2</v>
      </c>
      <c r="AQ54" s="173">
        <v>0.73399999999999999</v>
      </c>
      <c r="AR54" s="173">
        <v>0.105</v>
      </c>
      <c r="AS54" s="173">
        <v>7.1999999999999995E-2</v>
      </c>
      <c r="AT54" s="173">
        <v>21</v>
      </c>
      <c r="AU54" s="173">
        <v>0</v>
      </c>
      <c r="AV54" s="173">
        <v>21</v>
      </c>
      <c r="AW54" s="173">
        <v>21</v>
      </c>
      <c r="AX54" s="173">
        <v>7.6</v>
      </c>
      <c r="AY54" s="173">
        <v>0</v>
      </c>
      <c r="AZ54" s="173">
        <v>3382</v>
      </c>
      <c r="BA54" s="173">
        <v>169</v>
      </c>
      <c r="BB54" s="173">
        <v>0</v>
      </c>
      <c r="BC54" s="173">
        <v>16</v>
      </c>
      <c r="BD54" s="173">
        <v>2020</v>
      </c>
      <c r="BE54" s="173">
        <v>1</v>
      </c>
      <c r="BF54" s="173">
        <v>0</v>
      </c>
      <c r="BG54" s="173">
        <v>26</v>
      </c>
      <c r="BH54" s="173">
        <v>0.05</v>
      </c>
      <c r="BI54" s="173">
        <v>0</v>
      </c>
      <c r="BJ54" s="173">
        <v>0</v>
      </c>
      <c r="BK54" s="173">
        <v>2.5</v>
      </c>
      <c r="BL54" s="173">
        <v>5.0999999999999997E-2</v>
      </c>
      <c r="BM54" s="173">
        <v>3.0000000000000001E-3</v>
      </c>
      <c r="BN54" s="173">
        <v>8.1000000000000003E-2</v>
      </c>
      <c r="BO54" s="173">
        <v>0</v>
      </c>
      <c r="BP54" s="173">
        <v>177</v>
      </c>
      <c r="BQ54" s="172" t="s">
        <v>443</v>
      </c>
      <c r="BR54" s="173">
        <v>160</v>
      </c>
      <c r="BS54" s="172" t="s">
        <v>410</v>
      </c>
      <c r="BT54" s="173">
        <v>49</v>
      </c>
      <c r="BU54" s="168">
        <f>AVERAGE(BP54,BR54)</f>
        <v>168.5</v>
      </c>
      <c r="BV54" s="168">
        <f>_xlfn.STDEV.P(BP54,BR54)</f>
        <v>8.5</v>
      </c>
      <c r="BW54" s="168">
        <f>(1-BT54/100)*K54</f>
        <v>726.75</v>
      </c>
      <c r="BX54" s="174">
        <f>(V54/100)*$BW54</f>
        <v>655.1651250000001</v>
      </c>
      <c r="BY54" s="174">
        <f>(W54/100)*$BW54</f>
        <v>247.09500000000003</v>
      </c>
      <c r="BZ54" s="174">
        <f>(X54/100)*$BW54</f>
        <v>6.1046999999999993</v>
      </c>
      <c r="CA54" s="174">
        <f>(Y54/100)*$BW54</f>
        <v>1.380825</v>
      </c>
      <c r="CB54" s="174">
        <f>(Z54/100)*$BW54</f>
        <v>4.7238750000000005</v>
      </c>
      <c r="CC54" s="174">
        <f>(AA54/100)*$BW54</f>
        <v>59.302800000000005</v>
      </c>
      <c r="CD54" s="174">
        <f>(AB54/100)*$BW54</f>
        <v>6.540750000000001</v>
      </c>
      <c r="CE54" s="174">
        <f>(AC54/100)*$BW54</f>
        <v>57.122550000000004</v>
      </c>
      <c r="CF54" s="174">
        <f>(AD54/100)*$BW54</f>
        <v>65.407499999999999</v>
      </c>
      <c r="CG54" s="174">
        <f>(AE54/100)*$BW54</f>
        <v>1.5261749999999998</v>
      </c>
      <c r="CH54" s="174">
        <f>(AF54/100)*$BW54</f>
        <v>87.21</v>
      </c>
      <c r="CI54" s="174">
        <f>(AG54/100)*$BW54</f>
        <v>109.0125</v>
      </c>
      <c r="CJ54" s="174">
        <f>(AH54/100)*$BW54</f>
        <v>1940.4224999999999</v>
      </c>
      <c r="CK54" s="174">
        <f>(AI54/100)*$BW54</f>
        <v>116.28</v>
      </c>
      <c r="CL54" s="174">
        <f>(AJ54/100)*$BW54</f>
        <v>1.3081499999999999</v>
      </c>
      <c r="CM54" s="174">
        <f>(AK54/100)*$BW54</f>
        <v>0.2979675</v>
      </c>
      <c r="CN54" s="174">
        <f>(AL54/100)*$BW54</f>
        <v>0.2979675</v>
      </c>
      <c r="CO54" s="174">
        <f>(AM54/100)*$BW54</f>
        <v>2.907</v>
      </c>
      <c r="CP54" s="174">
        <f>(AN54/100)*$BW54</f>
        <v>266.71725000000004</v>
      </c>
      <c r="CQ54" s="174">
        <f>(AO54/100)*$BW54</f>
        <v>0.2979675</v>
      </c>
      <c r="CR54" s="174">
        <f>(AP54/100)*$BW54</f>
        <v>0.1380825</v>
      </c>
      <c r="CS54" s="174">
        <f>(AQ54/100)*$BW54</f>
        <v>5.3343449999999999</v>
      </c>
      <c r="CT54" s="174">
        <f>(AR54/100)*$BW54</f>
        <v>0.76308749999999992</v>
      </c>
      <c r="CU54" s="174">
        <f>(AS54/100)*$BW54</f>
        <v>0.52325999999999995</v>
      </c>
      <c r="CV54" s="174">
        <f>(AT54/100)*$BW54</f>
        <v>152.61750000000001</v>
      </c>
      <c r="CW54" s="174">
        <f>(AU54/100)*$BW54</f>
        <v>0</v>
      </c>
      <c r="CX54" s="174">
        <f>(AV54/100)*$BW54</f>
        <v>152.61750000000001</v>
      </c>
      <c r="CY54" s="174">
        <f>(AW54/100)*$BW54</f>
        <v>152.61750000000001</v>
      </c>
      <c r="CZ54" s="174">
        <f>(AX54/100)*$BW54</f>
        <v>55.232999999999997</v>
      </c>
      <c r="DA54" s="174">
        <f>(AY54/100)*$BW54</f>
        <v>0</v>
      </c>
      <c r="DB54" s="174">
        <f>(AZ54/100)*$BW54</f>
        <v>24578.685000000001</v>
      </c>
      <c r="DC54" s="174">
        <f>(BA54/100)*$BW54</f>
        <v>1228.2075</v>
      </c>
      <c r="DD54" s="174">
        <f>(BB54/100)*$BW54</f>
        <v>0</v>
      </c>
      <c r="DE54" s="174">
        <f>(BC54/100)*$BW54</f>
        <v>116.28</v>
      </c>
      <c r="DF54" s="174">
        <f>(BD54/100)*$BW54</f>
        <v>14680.35</v>
      </c>
      <c r="DG54" s="174">
        <f>(BE54/100)*$BW54</f>
        <v>7.2675000000000001</v>
      </c>
      <c r="DH54" s="174">
        <f>(BF54/100)*$BW54</f>
        <v>0</v>
      </c>
      <c r="DI54" s="174">
        <f>(BG54/100)*$BW54</f>
        <v>188.95500000000001</v>
      </c>
      <c r="DJ54" s="174">
        <f>(BH54/100)*$BW54</f>
        <v>0.363375</v>
      </c>
      <c r="DK54" s="174">
        <f>(BI54/100)*$BW54</f>
        <v>0</v>
      </c>
      <c r="DL54" s="174">
        <f>(BJ54/100)*$BW54</f>
        <v>0</v>
      </c>
      <c r="DM54" s="174">
        <f>(BK54/100)*$BW54</f>
        <v>18.168749999999999</v>
      </c>
      <c r="DN54" s="174">
        <f>(BL54/100)*$BW54</f>
        <v>0.37064249999999993</v>
      </c>
      <c r="DO54" s="174">
        <f>(BM54/100)*$BW54</f>
        <v>2.1802499999999999E-2</v>
      </c>
      <c r="DP54" s="174">
        <f>(BN54/100)*$BW54</f>
        <v>0.58866750000000001</v>
      </c>
      <c r="DQ54" s="174">
        <f>(BO54/100)*$BW54</f>
        <v>0</v>
      </c>
      <c r="DR54" s="174"/>
      <c r="DS54" s="174">
        <f>BX54/$M54</f>
        <v>300.53446100917432</v>
      </c>
      <c r="DT54" s="174">
        <f>BY54/$M54</f>
        <v>113.34633027522936</v>
      </c>
      <c r="DU54" s="174">
        <f>BZ54/$M54</f>
        <v>2.8003211009174307</v>
      </c>
      <c r="DV54" s="174">
        <f>CA54/$M54</f>
        <v>0.63340596330275223</v>
      </c>
      <c r="DW54" s="174">
        <f>CB54/$M54</f>
        <v>2.1669151376146791</v>
      </c>
      <c r="DX54" s="174">
        <f>CC54/$M54</f>
        <v>27.203119266055047</v>
      </c>
      <c r="DY54" s="174">
        <f>CD54/$M54</f>
        <v>3.000344036697248</v>
      </c>
      <c r="DZ54" s="174">
        <f>CE54/$M54</f>
        <v>26.203004587155963</v>
      </c>
      <c r="EA54" s="174">
        <f>CF54/$M54</f>
        <v>30.003440366972473</v>
      </c>
      <c r="EB54" s="174">
        <f>CG54/$M54</f>
        <v>0.70008027522935767</v>
      </c>
      <c r="EC54" s="174">
        <f>CH54/$M54</f>
        <v>40.0045871559633</v>
      </c>
      <c r="ED54" s="174">
        <f>CI54/$M54</f>
        <v>50.005733944954123</v>
      </c>
      <c r="EE54" s="174">
        <f>CJ54/$M54</f>
        <v>890.10206422018337</v>
      </c>
      <c r="EF54" s="174">
        <f>CK54/$M54</f>
        <v>53.339449541284402</v>
      </c>
      <c r="EG54" s="174">
        <f>CL54/$M54</f>
        <v>0.60006880733944945</v>
      </c>
      <c r="EH54" s="174">
        <f>CM54/$M54</f>
        <v>0.13668233944954128</v>
      </c>
      <c r="EI54" s="174">
        <f>CN54/$M54</f>
        <v>0.13668233944954128</v>
      </c>
      <c r="EJ54" s="174">
        <f>CO54/$M54</f>
        <v>1.33348623853211</v>
      </c>
      <c r="EK54" s="174">
        <f>CP54/$M54</f>
        <v>122.34736238532111</v>
      </c>
      <c r="EL54" s="174">
        <f>CQ54/$M54</f>
        <v>0.13668233944954128</v>
      </c>
      <c r="EM54" s="174">
        <f>CR54/$M54</f>
        <v>6.3340596330275223E-2</v>
      </c>
      <c r="EN54" s="174">
        <f>CS54/$M54</f>
        <v>2.4469472477064218</v>
      </c>
      <c r="EO54" s="174">
        <f>CT54/$M54</f>
        <v>0.35004013761467884</v>
      </c>
      <c r="EP54" s="174">
        <f>CU54/$M54</f>
        <v>0.24002752293577978</v>
      </c>
      <c r="EQ54" s="174">
        <f>CV54/$M54</f>
        <v>70.008027522935777</v>
      </c>
      <c r="ER54" s="174">
        <f>CW54/$M54</f>
        <v>0</v>
      </c>
      <c r="ES54" s="174">
        <f>CX54/$M54</f>
        <v>70.008027522935777</v>
      </c>
      <c r="ET54" s="174">
        <f>CY54/$M54</f>
        <v>70.008027522935777</v>
      </c>
      <c r="EU54" s="174">
        <f>CZ54/$M54</f>
        <v>25.336238532110087</v>
      </c>
      <c r="EV54" s="174">
        <f>DA54/$M54</f>
        <v>0</v>
      </c>
      <c r="EW54" s="174">
        <f>DB54/$M54</f>
        <v>11274.626146788991</v>
      </c>
      <c r="EX54" s="174">
        <f>DC54/$M54</f>
        <v>563.39793577981641</v>
      </c>
      <c r="EY54" s="174">
        <f>DD54/$M54</f>
        <v>0</v>
      </c>
      <c r="EZ54" s="174">
        <f>DE54/$M54</f>
        <v>53.339449541284402</v>
      </c>
      <c r="FA54" s="174">
        <f>DF54/$M54</f>
        <v>6734.1055045871553</v>
      </c>
      <c r="FB54" s="174">
        <f>DG54/$M54</f>
        <v>3.3337155963302751</v>
      </c>
      <c r="FC54" s="174">
        <f>DH54/$M54</f>
        <v>0</v>
      </c>
      <c r="FD54" s="174">
        <f>DI54/$M54</f>
        <v>86.676605504587158</v>
      </c>
      <c r="FE54" s="174">
        <f>DJ54/$M54</f>
        <v>0.16668577981651375</v>
      </c>
      <c r="FF54" s="174">
        <f>DK54/$M54</f>
        <v>0</v>
      </c>
      <c r="FG54" s="174">
        <f>DL54/$M54</f>
        <v>0</v>
      </c>
      <c r="FH54" s="174">
        <f>DM54/$M54</f>
        <v>8.3342889908256872</v>
      </c>
      <c r="FI54" s="174">
        <f>DN54/$M54</f>
        <v>0.170019495412844</v>
      </c>
      <c r="FJ54" s="174">
        <f>DO54/$M54</f>
        <v>1.0001146788990825E-2</v>
      </c>
      <c r="FK54" s="174">
        <f>DP54/$M54</f>
        <v>0.27003096330275228</v>
      </c>
      <c r="FL54" s="174">
        <f>DQ54/$M54</f>
        <v>0</v>
      </c>
      <c r="FN54" s="181">
        <f>DT54/MAX(DT$2:DT$108)</f>
        <v>1.7345025960278253E-2</v>
      </c>
      <c r="FO54" s="181">
        <f>DU54/MAX(DU$2:DU$108)</f>
        <v>1.5099980461291152E-2</v>
      </c>
      <c r="FP54" s="181">
        <f>DY54/MAX(DY$2:DY$108)</f>
        <v>5.8413130733944968E-2</v>
      </c>
      <c r="FQ54" s="181">
        <f>EA54/MAX(EA$2:EA$108)</f>
        <v>1.5437044848205636E-2</v>
      </c>
      <c r="FR54" s="181">
        <f>EB54/MAX(EB$2:EB$108)</f>
        <v>8.404245590794052E-3</v>
      </c>
      <c r="FS54" s="181">
        <f>EC54/MAX(EC$2:EC$108)</f>
        <v>0.10128753127606338</v>
      </c>
      <c r="FT54" s="181">
        <f>ED54/MAX(ED$2:ED$108)</f>
        <v>2.5790806574923546E-2</v>
      </c>
      <c r="FU54" s="181">
        <f>EE54/MAX(EE$2:EE$108)</f>
        <v>0.1605365257652405</v>
      </c>
      <c r="FV54" s="181">
        <f>EF54/MAX(EF$2:EF$108)</f>
        <v>4.5407037510161424E-2</v>
      </c>
      <c r="FW54" s="181">
        <f>EG54/MAX(EG$2:EG$108)</f>
        <v>4.7100468454430507E-2</v>
      </c>
      <c r="FX54" s="181">
        <f>EH54/MAX(EH$2:EH$108)</f>
        <v>2.9133640097691291E-2</v>
      </c>
      <c r="FY54" s="181">
        <f>EI54/MAX(EI$2:EI$108)</f>
        <v>1.1163410705157523E-2</v>
      </c>
      <c r="FZ54" s="181">
        <f>EJ54/MAX(EJ$2:EJ$108)</f>
        <v>2.1910773727368679E-3</v>
      </c>
      <c r="GA54" s="181">
        <f>EK54/MAX(EK$2:EK$108)</f>
        <v>0.31648619642196651</v>
      </c>
      <c r="GB54" s="181">
        <f>EL54/MAX(EL$2:EL$108)</f>
        <v>9.6986574533979991E-3</v>
      </c>
      <c r="GC54" s="181">
        <f>EM54/MAX(EM$2:EM$108)</f>
        <v>7.1420695130557516E-3</v>
      </c>
      <c r="GD54" s="181">
        <f>EN54/MAX(EN$2:EN$108)</f>
        <v>2.3085917104870589E-2</v>
      </c>
      <c r="GE54" s="181">
        <f>EO54/MAX(EO$2:EO$108)</f>
        <v>4.4515638745758444E-2</v>
      </c>
      <c r="GF54" s="181">
        <f>EP54/MAX(EP$2:EP$108)</f>
        <v>7.4471223339921525E-2</v>
      </c>
      <c r="GG54" s="181">
        <f>EQ54/MAX(EQ$2:EQ$108)</f>
        <v>2.1309125432395843E-2</v>
      </c>
      <c r="GH54" s="181">
        <f>ER54/MAX(ER$2:ER$108)</f>
        <v>0</v>
      </c>
      <c r="GI54" s="181">
        <f>ES54/MAX(ES$2:ES$108)</f>
        <v>5.783079719503658E-2</v>
      </c>
      <c r="GJ54" s="181">
        <f>ET54/MAX(ET$2:ET$108)</f>
        <v>1.3400584034805636E-2</v>
      </c>
      <c r="GK54" s="181">
        <f>EU54/MAX(EU$2:EU$108)</f>
        <v>1.9175961046062503E-2</v>
      </c>
      <c r="GL54" s="181">
        <f>EV54/MAX(EV$2:EV$108)</f>
        <v>0</v>
      </c>
      <c r="GM54" s="181">
        <f>EW54/MAX(EW$2:EW$108)</f>
        <v>0.10376703639960153</v>
      </c>
      <c r="GN54" s="181">
        <f>EX54/MAX(EX$2:EX$108)</f>
        <v>0.10374293161949473</v>
      </c>
      <c r="GO54" s="181">
        <f>EY54/MAX(EY$2:EY$108)</f>
        <v>0</v>
      </c>
      <c r="GP54" s="181">
        <f>EZ54/MAX(EZ$2:EZ$108)</f>
        <v>2.358704736682901E-3</v>
      </c>
      <c r="GQ54" s="181">
        <f>FA54/MAX(FA$2:FA$108)</f>
        <v>0.12497327298040001</v>
      </c>
      <c r="GR54" s="181">
        <f>FB54/MAX(FB$2:FB$108)</f>
        <v>2.9253342208224588E-4</v>
      </c>
      <c r="GS54" s="181">
        <f>FC54/MAX(FC$2:FC$108)</f>
        <v>0</v>
      </c>
      <c r="GT54" s="181">
        <f>FD54/MAX(FD$2:FD$108)</f>
        <v>2.7091847914106344E-3</v>
      </c>
      <c r="GU54" s="181">
        <f>FE54/MAX(FE$2:FE$108)</f>
        <v>2.5594195259758526E-3</v>
      </c>
      <c r="GV54" s="181">
        <f>FF54/MAX(FF$2:FF$108)</f>
        <v>0</v>
      </c>
      <c r="GW54" s="181">
        <f>FG54/MAX(FG$2:FG$108)</f>
        <v>0</v>
      </c>
      <c r="GX54" s="181">
        <f>FH54/MAX(FH$2:FH$108)</f>
        <v>3.7782147596307591E-3</v>
      </c>
      <c r="GY54" s="170">
        <f>MAX(FN54:GX54)</f>
        <v>0.31648619642196651</v>
      </c>
      <c r="GZ54" s="170">
        <f>SUM(FN54:GX54)</f>
        <v>1.4686073938734692</v>
      </c>
      <c r="HA54" s="183">
        <f>GZ54/MAX(GZ$2:GZ$108)</f>
        <v>8.2310639664611968E-2</v>
      </c>
      <c r="HB54" s="168">
        <v>51</v>
      </c>
    </row>
    <row r="55" spans="1:210" s="168" customFormat="1" x14ac:dyDescent="0.3">
      <c r="A55" s="168" t="s">
        <v>101</v>
      </c>
      <c r="B55" s="168">
        <v>1.98</v>
      </c>
      <c r="C55" s="168" t="s">
        <v>49</v>
      </c>
      <c r="D55" s="168">
        <v>728</v>
      </c>
      <c r="H55" s="168">
        <v>728</v>
      </c>
      <c r="K55" s="169">
        <f>AVERAGE(H55:J55)</f>
        <v>728</v>
      </c>
      <c r="L55" s="169"/>
      <c r="M55" s="170">
        <f>B55</f>
        <v>1.98</v>
      </c>
      <c r="N55" s="169">
        <v>357</v>
      </c>
      <c r="O55" s="169"/>
      <c r="P55" s="169">
        <f>K55/B55</f>
        <v>367.67676767676767</v>
      </c>
      <c r="Q55" s="171">
        <f>1/B55</f>
        <v>0.50505050505050508</v>
      </c>
      <c r="R55" s="168">
        <f>1/K55</f>
        <v>1.3736263736263737E-3</v>
      </c>
      <c r="T55" s="172" t="s">
        <v>435</v>
      </c>
      <c r="U55" s="172" t="s">
        <v>436</v>
      </c>
      <c r="V55" s="173">
        <v>87.58</v>
      </c>
      <c r="W55" s="173">
        <v>43</v>
      </c>
      <c r="X55" s="173">
        <v>1.61</v>
      </c>
      <c r="Y55" s="173">
        <v>0.17</v>
      </c>
      <c r="Z55" s="173">
        <v>1.08</v>
      </c>
      <c r="AA55" s="173">
        <v>9.56</v>
      </c>
      <c r="AB55" s="173">
        <v>2.8</v>
      </c>
      <c r="AC55" s="173">
        <v>6.76</v>
      </c>
      <c r="AD55" s="173">
        <v>16</v>
      </c>
      <c r="AE55" s="173">
        <v>0.8</v>
      </c>
      <c r="AF55" s="173">
        <v>23</v>
      </c>
      <c r="AG55" s="173">
        <v>40</v>
      </c>
      <c r="AH55" s="173">
        <v>325</v>
      </c>
      <c r="AI55" s="173">
        <v>78</v>
      </c>
      <c r="AJ55" s="173">
        <v>0.35</v>
      </c>
      <c r="AK55" s="173">
        <v>7.4999999999999997E-2</v>
      </c>
      <c r="AL55" s="173">
        <v>0.32900000000000001</v>
      </c>
      <c r="AM55" s="173">
        <v>0.7</v>
      </c>
      <c r="AN55" s="173">
        <v>4.9000000000000004</v>
      </c>
      <c r="AO55" s="173">
        <v>3.1E-2</v>
      </c>
      <c r="AP55" s="173">
        <v>0.04</v>
      </c>
      <c r="AQ55" s="173">
        <v>0.33400000000000002</v>
      </c>
      <c r="AR55" s="173">
        <v>0.155</v>
      </c>
      <c r="AS55" s="173">
        <v>6.7000000000000004E-2</v>
      </c>
      <c r="AT55" s="173">
        <v>109</v>
      </c>
      <c r="AU55" s="173">
        <v>0</v>
      </c>
      <c r="AV55" s="173">
        <v>109</v>
      </c>
      <c r="AW55" s="173">
        <v>109</v>
      </c>
      <c r="AX55" s="173">
        <v>6</v>
      </c>
      <c r="AY55" s="173">
        <v>0</v>
      </c>
      <c r="AZ55" s="173">
        <v>33</v>
      </c>
      <c r="BA55" s="173">
        <v>2</v>
      </c>
      <c r="BB55" s="173">
        <v>0</v>
      </c>
      <c r="BC55" s="173">
        <v>0</v>
      </c>
      <c r="BD55" s="173">
        <v>20</v>
      </c>
      <c r="BE55" s="173">
        <v>0</v>
      </c>
      <c r="BF55" s="173">
        <v>0</v>
      </c>
      <c r="BG55" s="173">
        <v>0</v>
      </c>
      <c r="BH55" s="173">
        <v>0.04</v>
      </c>
      <c r="BI55" s="173">
        <v>0</v>
      </c>
      <c r="BJ55" s="173">
        <v>0</v>
      </c>
      <c r="BK55" s="173">
        <v>0.2</v>
      </c>
      <c r="BL55" s="173">
        <v>2.7E-2</v>
      </c>
      <c r="BM55" s="173">
        <v>3.2000000000000001E-2</v>
      </c>
      <c r="BN55" s="173">
        <v>0.06</v>
      </c>
      <c r="BO55" s="173">
        <v>0</v>
      </c>
      <c r="BP55" s="173">
        <v>136</v>
      </c>
      <c r="BQ55" s="172" t="s">
        <v>386</v>
      </c>
      <c r="BR55" s="173">
        <v>82</v>
      </c>
      <c r="BS55" s="172" t="s">
        <v>437</v>
      </c>
      <c r="BT55" s="173">
        <v>33</v>
      </c>
      <c r="BU55" s="168">
        <f>AVERAGE(BP55,BR55)</f>
        <v>109</v>
      </c>
      <c r="BV55" s="168">
        <f>_xlfn.STDEV.P(BP55,BR55)</f>
        <v>27</v>
      </c>
      <c r="BW55" s="168">
        <f>(1-BT55/100)*K55</f>
        <v>487.75999999999993</v>
      </c>
      <c r="BX55" s="174">
        <f>(V55/100)*$BW55</f>
        <v>427.18020799999994</v>
      </c>
      <c r="BY55" s="174">
        <f>(W55/100)*$BW55</f>
        <v>209.73679999999996</v>
      </c>
      <c r="BZ55" s="174">
        <f>(X55/100)*$BW55</f>
        <v>7.8529359999999988</v>
      </c>
      <c r="CA55" s="174">
        <f>(Y55/100)*$BW55</f>
        <v>0.82919199999999993</v>
      </c>
      <c r="CB55" s="174">
        <f>(Z55/100)*$BW55</f>
        <v>5.2678079999999996</v>
      </c>
      <c r="CC55" s="174">
        <f>(AA55/100)*$BW55</f>
        <v>46.629855999999997</v>
      </c>
      <c r="CD55" s="174">
        <f>(AB55/100)*$BW55</f>
        <v>13.657279999999997</v>
      </c>
      <c r="CE55" s="174">
        <f>(AC55/100)*$BW55</f>
        <v>32.972575999999989</v>
      </c>
      <c r="CF55" s="174">
        <f>(AD55/100)*$BW55</f>
        <v>78.041599999999988</v>
      </c>
      <c r="CG55" s="174">
        <f>(AE55/100)*$BW55</f>
        <v>3.9020799999999998</v>
      </c>
      <c r="CH55" s="174">
        <f>(AF55/100)*$BW55</f>
        <v>112.1848</v>
      </c>
      <c r="CI55" s="174">
        <f>(AG55/100)*$BW55</f>
        <v>195.10399999999998</v>
      </c>
      <c r="CJ55" s="174">
        <f>(AH55/100)*$BW55</f>
        <v>1585.2199999999998</v>
      </c>
      <c r="CK55" s="174">
        <f>(AI55/100)*$BW55</f>
        <v>380.45279999999997</v>
      </c>
      <c r="CL55" s="174">
        <f>(AJ55/100)*$BW55</f>
        <v>1.7071599999999996</v>
      </c>
      <c r="CM55" s="174">
        <f>(AK55/100)*$BW55</f>
        <v>0.36581999999999998</v>
      </c>
      <c r="CN55" s="174">
        <f>(AL55/100)*$BW55</f>
        <v>1.6047303999999998</v>
      </c>
      <c r="CO55" s="174">
        <f>(AM55/100)*$BW55</f>
        <v>3.4143199999999991</v>
      </c>
      <c r="CP55" s="174">
        <f>(AN55/100)*$BW55</f>
        <v>23.900239999999997</v>
      </c>
      <c r="CQ55" s="174">
        <f>(AO55/100)*$BW55</f>
        <v>0.15120559999999997</v>
      </c>
      <c r="CR55" s="174">
        <f>(AP55/100)*$BW55</f>
        <v>0.19510399999999997</v>
      </c>
      <c r="CS55" s="174">
        <f>(AQ55/100)*$BW55</f>
        <v>1.6291183999999999</v>
      </c>
      <c r="CT55" s="174">
        <f>(AR55/100)*$BW55</f>
        <v>0.75602799999999992</v>
      </c>
      <c r="CU55" s="174">
        <f>(AS55/100)*$BW55</f>
        <v>0.32679919999999996</v>
      </c>
      <c r="CV55" s="174">
        <f>(AT55/100)*$BW55</f>
        <v>531.65839999999992</v>
      </c>
      <c r="CW55" s="174">
        <f>(AU55/100)*$BW55</f>
        <v>0</v>
      </c>
      <c r="CX55" s="174">
        <f>(AV55/100)*$BW55</f>
        <v>531.65839999999992</v>
      </c>
      <c r="CY55" s="174">
        <f>(AW55/100)*$BW55</f>
        <v>531.65839999999992</v>
      </c>
      <c r="CZ55" s="174">
        <f>(AX55/100)*$BW55</f>
        <v>29.265599999999996</v>
      </c>
      <c r="DA55" s="174">
        <f>(AY55/100)*$BW55</f>
        <v>0</v>
      </c>
      <c r="DB55" s="174">
        <f>(AZ55/100)*$BW55</f>
        <v>160.96079999999998</v>
      </c>
      <c r="DC55" s="174">
        <f>(BA55/100)*$BW55</f>
        <v>9.7551999999999985</v>
      </c>
      <c r="DD55" s="174">
        <f>(BB55/100)*$BW55</f>
        <v>0</v>
      </c>
      <c r="DE55" s="174">
        <f>(BC55/100)*$BW55</f>
        <v>0</v>
      </c>
      <c r="DF55" s="174">
        <f>(BD55/100)*$BW55</f>
        <v>97.551999999999992</v>
      </c>
      <c r="DG55" s="174">
        <f>(BE55/100)*$BW55</f>
        <v>0</v>
      </c>
      <c r="DH55" s="174">
        <f>(BF55/100)*$BW55</f>
        <v>0</v>
      </c>
      <c r="DI55" s="174">
        <f>(BG55/100)*$BW55</f>
        <v>0</v>
      </c>
      <c r="DJ55" s="174">
        <f>(BH55/100)*$BW55</f>
        <v>0.19510399999999997</v>
      </c>
      <c r="DK55" s="174">
        <f>(BI55/100)*$BW55</f>
        <v>0</v>
      </c>
      <c r="DL55" s="174">
        <f>(BJ55/100)*$BW55</f>
        <v>0</v>
      </c>
      <c r="DM55" s="174">
        <f>(BK55/100)*$BW55</f>
        <v>0.97551999999999994</v>
      </c>
      <c r="DN55" s="174">
        <f>(BL55/100)*$BW55</f>
        <v>0.13169519999999998</v>
      </c>
      <c r="DO55" s="174">
        <f>(BM55/100)*$BW55</f>
        <v>0.15608320000000001</v>
      </c>
      <c r="DP55" s="174">
        <f>(BN55/100)*$BW55</f>
        <v>0.29265599999999992</v>
      </c>
      <c r="DQ55" s="174">
        <f>(BO55/100)*$BW55</f>
        <v>0</v>
      </c>
      <c r="DR55" s="174"/>
      <c r="DS55" s="174">
        <f>BX55/$M55</f>
        <v>215.74757979797977</v>
      </c>
      <c r="DT55" s="174">
        <f>BY55/$M55</f>
        <v>105.92767676767674</v>
      </c>
      <c r="DU55" s="174">
        <f>BZ55/$M55</f>
        <v>3.9661292929292924</v>
      </c>
      <c r="DV55" s="174">
        <f>CA55/$M55</f>
        <v>0.41878383838383837</v>
      </c>
      <c r="DW55" s="174">
        <f>CB55/$M55</f>
        <v>2.6605090909090907</v>
      </c>
      <c r="DX55" s="174">
        <f>CC55/$M55</f>
        <v>23.550432323232322</v>
      </c>
      <c r="DY55" s="174">
        <f>CD55/$M55</f>
        <v>6.8976161616161598</v>
      </c>
      <c r="DZ55" s="174">
        <f>CE55/$M55</f>
        <v>16.652816161616155</v>
      </c>
      <c r="EA55" s="174">
        <f>CF55/$M55</f>
        <v>39.414949494949489</v>
      </c>
      <c r="EB55" s="174">
        <f>CG55/$M55</f>
        <v>1.9707474747474747</v>
      </c>
      <c r="EC55" s="174">
        <f>CH55/$M55</f>
        <v>56.658989898989894</v>
      </c>
      <c r="ED55" s="174">
        <f>CI55/$M55</f>
        <v>98.537373737373727</v>
      </c>
      <c r="EE55" s="174">
        <f>CJ55/$M55</f>
        <v>800.61616161616155</v>
      </c>
      <c r="EF55" s="174">
        <f>CK55/$M55</f>
        <v>192.14787878787877</v>
      </c>
      <c r="EG55" s="174">
        <f>CL55/$M55</f>
        <v>0.86220202020201997</v>
      </c>
      <c r="EH55" s="174">
        <f>CM55/$M55</f>
        <v>0.18475757575757576</v>
      </c>
      <c r="EI55" s="174">
        <f>CN55/$M55</f>
        <v>0.81046989898989885</v>
      </c>
      <c r="EJ55" s="174">
        <f>CO55/$M55</f>
        <v>1.7244040404040399</v>
      </c>
      <c r="EK55" s="174">
        <f>CP55/$M55</f>
        <v>12.07082828282828</v>
      </c>
      <c r="EL55" s="174">
        <f>CQ55/$M55</f>
        <v>7.6366464646464627E-2</v>
      </c>
      <c r="EM55" s="174">
        <f>CR55/$M55</f>
        <v>9.8537373737373729E-2</v>
      </c>
      <c r="EN55" s="174">
        <f>CS55/$M55</f>
        <v>0.82278707070707069</v>
      </c>
      <c r="EO55" s="174">
        <f>CT55/$M55</f>
        <v>0.38183232323232319</v>
      </c>
      <c r="EP55" s="174">
        <f>CU55/$M55</f>
        <v>0.16505010101010098</v>
      </c>
      <c r="EQ55" s="174">
        <f>CV55/$M55</f>
        <v>268.5143434343434</v>
      </c>
      <c r="ER55" s="174">
        <f>CW55/$M55</f>
        <v>0</v>
      </c>
      <c r="ES55" s="174">
        <f>CX55/$M55</f>
        <v>268.5143434343434</v>
      </c>
      <c r="ET55" s="174">
        <f>CY55/$M55</f>
        <v>268.5143434343434</v>
      </c>
      <c r="EU55" s="174">
        <f>CZ55/$M55</f>
        <v>14.780606060606058</v>
      </c>
      <c r="EV55" s="174">
        <f>DA55/$M55</f>
        <v>0</v>
      </c>
      <c r="EW55" s="174">
        <f>DB55/$M55</f>
        <v>81.293333333333322</v>
      </c>
      <c r="EX55" s="174">
        <f>DC55/$M55</f>
        <v>4.9268686868686862</v>
      </c>
      <c r="EY55" s="174">
        <f>DD55/$M55</f>
        <v>0</v>
      </c>
      <c r="EZ55" s="174">
        <f>DE55/$M55</f>
        <v>0</v>
      </c>
      <c r="FA55" s="174">
        <f>DF55/$M55</f>
        <v>49.268686868686864</v>
      </c>
      <c r="FB55" s="174">
        <f>DG55/$M55</f>
        <v>0</v>
      </c>
      <c r="FC55" s="174">
        <f>DH55/$M55</f>
        <v>0</v>
      </c>
      <c r="FD55" s="174">
        <f>DI55/$M55</f>
        <v>0</v>
      </c>
      <c r="FE55" s="174">
        <f>DJ55/$M55</f>
        <v>9.8537373737373729E-2</v>
      </c>
      <c r="FF55" s="174">
        <f>DK55/$M55</f>
        <v>0</v>
      </c>
      <c r="FG55" s="174">
        <f>DL55/$M55</f>
        <v>0</v>
      </c>
      <c r="FH55" s="174">
        <f>DM55/$M55</f>
        <v>0.49268686868686867</v>
      </c>
      <c r="FI55" s="174">
        <f>DN55/$M55</f>
        <v>6.6512727272727265E-2</v>
      </c>
      <c r="FJ55" s="174">
        <f>DO55/$M55</f>
        <v>7.8829898989898992E-2</v>
      </c>
      <c r="FK55" s="174">
        <f>DP55/$M55</f>
        <v>0.14780606060606055</v>
      </c>
      <c r="FL55" s="174">
        <f>DQ55/$M55</f>
        <v>0</v>
      </c>
      <c r="FN55" s="181">
        <f>DT55/MAX(DT$2:DT$108)</f>
        <v>1.6209773170299483E-2</v>
      </c>
      <c r="FO55" s="181">
        <f>DU55/MAX(DU$2:DU$108)</f>
        <v>2.1386288454765551E-2</v>
      </c>
      <c r="FP55" s="181">
        <f>DY55/MAX(DY$2:DY$108)</f>
        <v>0.13428838482288774</v>
      </c>
      <c r="FQ55" s="181">
        <f>EA55/MAX(EA$2:EA$108)</f>
        <v>2.0279352487625794E-2</v>
      </c>
      <c r="FR55" s="181">
        <f>EB55/MAX(EB$2:EB$108)</f>
        <v>2.3658209438608715E-2</v>
      </c>
      <c r="FS55" s="181">
        <f>EC55/MAX(EC$2:EC$108)</f>
        <v>0.14345477905047282</v>
      </c>
      <c r="FT55" s="181">
        <f>ED55/MAX(ED$2:ED$108)</f>
        <v>5.0821338794048342E-2</v>
      </c>
      <c r="FU55" s="181">
        <f>EE55/MAX(EE$2:EE$108)</f>
        <v>0.1443970778451841</v>
      </c>
      <c r="FV55" s="181">
        <f>EF55/MAX(EF$2:EF$108)</f>
        <v>0.1635724780561556</v>
      </c>
      <c r="FW55" s="181">
        <f>EG55/MAX(EG$2:EG$108)</f>
        <v>6.7675770773565624E-2</v>
      </c>
      <c r="FX55" s="181">
        <f>EH55/MAX(EH$2:EH$108)</f>
        <v>3.9380806175257563E-2</v>
      </c>
      <c r="FY55" s="181">
        <f>EI55/MAX(EI$2:EI$108)</f>
        <v>6.6194421188787586E-2</v>
      </c>
      <c r="FZ55" s="181">
        <f>EJ55/MAX(EJ$2:EJ$108)</f>
        <v>2.833402074358447E-3</v>
      </c>
      <c r="GA55" s="181">
        <f>EK55/MAX(EK$2:EK$108)</f>
        <v>3.1224625168980044E-2</v>
      </c>
      <c r="GB55" s="181">
        <f>EL55/MAX(EL$2:EL$108)</f>
        <v>5.4187847860660441E-3</v>
      </c>
      <c r="GC55" s="181">
        <f>EM55/MAX(EM$2:EM$108)</f>
        <v>1.1110738035945793E-2</v>
      </c>
      <c r="GD55" s="181">
        <f>EN55/MAX(EN$2:EN$108)</f>
        <v>7.7626496145787264E-3</v>
      </c>
      <c r="GE55" s="181">
        <f>EO55/MAX(EO$2:EO$108)</f>
        <v>4.8558744943628385E-2</v>
      </c>
      <c r="GF55" s="181">
        <f>EP55/MAX(EP$2:EP$108)</f>
        <v>5.1208639677077651E-2</v>
      </c>
      <c r="GG55" s="181">
        <f>EQ55/MAX(EQ$2:EQ$108)</f>
        <v>8.1730710421248215E-2</v>
      </c>
      <c r="GH55" s="181">
        <f>ER55/MAX(ER$2:ER$108)</f>
        <v>0</v>
      </c>
      <c r="GI55" s="181">
        <f>ES55/MAX(ES$2:ES$108)</f>
        <v>0.22180882805221958</v>
      </c>
      <c r="GJ55" s="181">
        <f>ET55/MAX(ET$2:ET$108)</f>
        <v>5.1397663254599407E-2</v>
      </c>
      <c r="GK55" s="181">
        <f>EU55/MAX(EU$2:EU$108)</f>
        <v>1.1186835239815368E-2</v>
      </c>
      <c r="GL55" s="181">
        <f>EV55/MAX(EV$2:EV$108)</f>
        <v>0</v>
      </c>
      <c r="GM55" s="181">
        <f>EW55/MAX(EW$2:EW$108)</f>
        <v>7.4819050930991491E-4</v>
      </c>
      <c r="GN55" s="181">
        <f>EX55/MAX(EX$2:EX$108)</f>
        <v>9.0722341851071965E-4</v>
      </c>
      <c r="GO55" s="181">
        <f>EY55/MAX(EY$2:EY$108)</f>
        <v>0</v>
      </c>
      <c r="GP55" s="181">
        <f>EZ55/MAX(EZ$2:EZ$108)</f>
        <v>0</v>
      </c>
      <c r="GQ55" s="181">
        <f>FA55/MAX(FA$2:FA$108)</f>
        <v>9.143410433994579E-4</v>
      </c>
      <c r="GR55" s="181">
        <f>FB55/MAX(FB$2:FB$108)</f>
        <v>0</v>
      </c>
      <c r="GS55" s="181">
        <f>FC55/MAX(FC$2:FC$108)</f>
        <v>0</v>
      </c>
      <c r="GT55" s="181">
        <f>FD55/MAX(FD$2:FD$108)</f>
        <v>0</v>
      </c>
      <c r="GU55" s="181">
        <f>FE55/MAX(FE$2:FE$108)</f>
        <v>1.5130173591258499E-3</v>
      </c>
      <c r="GV55" s="181">
        <f>FF55/MAX(FF$2:FF$108)</f>
        <v>0</v>
      </c>
      <c r="GW55" s="181">
        <f>FG55/MAX(FG$2:FG$108)</f>
        <v>0</v>
      </c>
      <c r="GX55" s="181">
        <f>FH55/MAX(FH$2:FH$108)</f>
        <v>2.2335160218203213E-4</v>
      </c>
      <c r="GY55" s="170">
        <f>MAX(FN55:GX55)</f>
        <v>0.22180882805221958</v>
      </c>
      <c r="GZ55" s="170">
        <f>SUM(FN55:GX55)</f>
        <v>1.4198664254587046</v>
      </c>
      <c r="HA55" s="183">
        <f>GZ55/MAX(GZ$2:GZ$108)</f>
        <v>7.957886784810865E-2</v>
      </c>
      <c r="HB55" s="168">
        <v>55</v>
      </c>
    </row>
    <row r="56" spans="1:210" s="168" customFormat="1" x14ac:dyDescent="0.3">
      <c r="A56" s="168" t="s">
        <v>609</v>
      </c>
      <c r="B56" s="168">
        <v>3.18</v>
      </c>
      <c r="D56" s="168">
        <v>3</v>
      </c>
      <c r="G56" s="168" t="s">
        <v>610</v>
      </c>
      <c r="H56" s="168">
        <v>3000</v>
      </c>
      <c r="K56" s="169">
        <f>AVERAGE(H56:J56)</f>
        <v>3000</v>
      </c>
      <c r="M56" s="171">
        <f>B56</f>
        <v>3.18</v>
      </c>
      <c r="Q56" s="171">
        <f>1/B56</f>
        <v>0.31446540880503143</v>
      </c>
      <c r="T56" s="186" t="s">
        <v>625</v>
      </c>
      <c r="U56" s="186" t="s">
        <v>626</v>
      </c>
      <c r="V56" s="187">
        <v>86</v>
      </c>
      <c r="W56" s="187">
        <v>56</v>
      </c>
      <c r="X56" s="187">
        <v>0.28999999999999998</v>
      </c>
      <c r="Y56" s="187">
        <v>0</v>
      </c>
      <c r="Z56" s="187">
        <v>7.0000000000000007E-2</v>
      </c>
      <c r="AA56" s="187">
        <v>13.68</v>
      </c>
      <c r="AB56" s="187">
        <v>0.6</v>
      </c>
      <c r="AC56" s="187">
        <v>13.12</v>
      </c>
      <c r="AD56" s="187">
        <v>2</v>
      </c>
      <c r="AE56" s="187">
        <v>0.04</v>
      </c>
      <c r="AF56" s="187">
        <v>1</v>
      </c>
      <c r="AG56" s="187">
        <v>1</v>
      </c>
      <c r="AH56" s="187">
        <v>14</v>
      </c>
      <c r="AI56" s="187">
        <v>19</v>
      </c>
      <c r="AJ56" s="187">
        <v>0.02</v>
      </c>
      <c r="AK56" s="187">
        <v>8.9999999999999993E-3</v>
      </c>
      <c r="AL56" s="187">
        <v>2.3E-2</v>
      </c>
      <c r="AM56" s="187">
        <v>0.1</v>
      </c>
      <c r="AN56" s="187">
        <v>29.6</v>
      </c>
      <c r="AO56" s="187">
        <v>3.0000000000000001E-3</v>
      </c>
      <c r="AP56" s="187">
        <v>7.0000000000000001E-3</v>
      </c>
      <c r="AQ56" s="187">
        <v>2.8000000000000001E-2</v>
      </c>
      <c r="AR56" s="180"/>
      <c r="AS56" s="187">
        <v>1.9E-2</v>
      </c>
      <c r="AT56" s="187">
        <v>4</v>
      </c>
      <c r="AU56" s="187">
        <v>4</v>
      </c>
      <c r="AV56" s="187">
        <v>0</v>
      </c>
      <c r="AW56" s="187">
        <v>8</v>
      </c>
      <c r="AX56" s="187">
        <v>0.4</v>
      </c>
      <c r="AY56" s="187">
        <v>0</v>
      </c>
      <c r="AZ56" s="187">
        <v>24</v>
      </c>
      <c r="BA56" s="187">
        <v>1</v>
      </c>
      <c r="BB56" s="187">
        <v>0</v>
      </c>
      <c r="BC56" s="187">
        <v>0</v>
      </c>
      <c r="BD56" s="187">
        <v>14</v>
      </c>
      <c r="BE56" s="187">
        <v>0</v>
      </c>
      <c r="BF56" s="187">
        <v>0</v>
      </c>
      <c r="BG56" s="187">
        <v>19</v>
      </c>
      <c r="BH56" s="187">
        <v>0.27</v>
      </c>
      <c r="BI56" s="187">
        <v>0</v>
      </c>
      <c r="BJ56" s="187">
        <v>0</v>
      </c>
      <c r="BK56" s="187">
        <v>1.1000000000000001</v>
      </c>
      <c r="BL56" s="187">
        <v>1E-3</v>
      </c>
      <c r="BM56" s="187">
        <v>1E-3</v>
      </c>
      <c r="BN56" s="187">
        <v>1E-3</v>
      </c>
      <c r="BO56" s="187">
        <v>0</v>
      </c>
      <c r="BP56" s="187">
        <v>249</v>
      </c>
      <c r="BQ56" s="186" t="s">
        <v>627</v>
      </c>
      <c r="BR56" s="180"/>
      <c r="BS56" s="186" t="s">
        <v>393</v>
      </c>
      <c r="BT56" s="187">
        <v>0</v>
      </c>
      <c r="BU56" s="168">
        <f>AVERAGE(BP56,BR56)</f>
        <v>249</v>
      </c>
      <c r="BV56" s="168">
        <f>_xlfn.STDEV.P(BP56,BR56)</f>
        <v>0</v>
      </c>
      <c r="BW56" s="168">
        <f>(1-BT56/100)*K56</f>
        <v>3000</v>
      </c>
      <c r="BX56" s="174">
        <f>(V56/100)*$BW56</f>
        <v>2580</v>
      </c>
      <c r="BY56" s="174">
        <f>(W56/100)*$BW56</f>
        <v>1680.0000000000002</v>
      </c>
      <c r="BZ56" s="174">
        <f>(X56/100)*$BW56</f>
        <v>8.6999999999999993</v>
      </c>
      <c r="CA56" s="174">
        <f>(Y56/100)*$BW56</f>
        <v>0</v>
      </c>
      <c r="CB56" s="174">
        <f>(Z56/100)*$BW56</f>
        <v>2.1</v>
      </c>
      <c r="CC56" s="174">
        <f>(AA56/100)*$BW56</f>
        <v>410.40000000000003</v>
      </c>
      <c r="CD56" s="174">
        <f>(AB56/100)*$BW56</f>
        <v>18</v>
      </c>
      <c r="CE56" s="174">
        <f>(AC56/100)*$BW56</f>
        <v>393.59999999999997</v>
      </c>
      <c r="CF56" s="174">
        <f>(AD56/100)*$BW56</f>
        <v>60</v>
      </c>
      <c r="CG56" s="174">
        <f>(AE56/100)*$BW56</f>
        <v>1.2</v>
      </c>
      <c r="CH56" s="174">
        <f>(AF56/100)*$BW56</f>
        <v>30</v>
      </c>
      <c r="CI56" s="174">
        <f>(AG56/100)*$BW56</f>
        <v>30</v>
      </c>
      <c r="CJ56" s="174">
        <f>(AH56/100)*$BW56</f>
        <v>420.00000000000006</v>
      </c>
      <c r="CK56" s="174">
        <f>(AI56/100)*$BW56</f>
        <v>570</v>
      </c>
      <c r="CL56" s="174">
        <f>(AJ56/100)*$BW56</f>
        <v>0.6</v>
      </c>
      <c r="CM56" s="174">
        <f>(AK56/100)*$BW56</f>
        <v>0.26999999999999996</v>
      </c>
      <c r="CN56" s="174">
        <f>(AL56/100)*$BW56</f>
        <v>0.69000000000000006</v>
      </c>
      <c r="CO56" s="174">
        <f>(AM56/100)*$BW56</f>
        <v>3</v>
      </c>
      <c r="CP56" s="174">
        <f>(AN56/100)*$BW56</f>
        <v>888.00000000000011</v>
      </c>
      <c r="CQ56" s="174">
        <f>(AO56/100)*$BW56</f>
        <v>0.09</v>
      </c>
      <c r="CR56" s="174">
        <f>(AP56/100)*$BW56</f>
        <v>0.21000000000000002</v>
      </c>
      <c r="CS56" s="174">
        <f>(AQ56/100)*$BW56</f>
        <v>0.84000000000000008</v>
      </c>
      <c r="CT56" s="174">
        <f>(AR56/100)*$BW56</f>
        <v>0</v>
      </c>
      <c r="CU56" s="174">
        <f>(AS56/100)*$BW56</f>
        <v>0.56999999999999995</v>
      </c>
      <c r="CV56" s="174">
        <f>(AT56/100)*$BW56</f>
        <v>120</v>
      </c>
      <c r="CW56" s="174">
        <f>(AU56/100)*$BW56</f>
        <v>120</v>
      </c>
      <c r="CX56" s="174">
        <f>(AV56/100)*$BW56</f>
        <v>0</v>
      </c>
      <c r="CY56" s="174">
        <f>(AW56/100)*$BW56</f>
        <v>240</v>
      </c>
      <c r="CZ56" s="174">
        <f>(AX56/100)*$BW56</f>
        <v>12</v>
      </c>
      <c r="DA56" s="174">
        <f>(AY56/100)*$BW56</f>
        <v>0</v>
      </c>
      <c r="DB56" s="174">
        <f>(AZ56/100)*$BW56</f>
        <v>720</v>
      </c>
      <c r="DC56" s="174">
        <f>(BA56/100)*$BW56</f>
        <v>30</v>
      </c>
      <c r="DD56" s="174">
        <f>(BB56/100)*$BW56</f>
        <v>0</v>
      </c>
      <c r="DE56" s="174">
        <f>(BC56/100)*$BW56</f>
        <v>0</v>
      </c>
      <c r="DF56" s="174">
        <f>(BD56/100)*$BW56</f>
        <v>420.00000000000006</v>
      </c>
      <c r="DG56" s="174">
        <f>(BE56/100)*$BW56</f>
        <v>0</v>
      </c>
      <c r="DH56" s="174">
        <f>(BF56/100)*$BW56</f>
        <v>0</v>
      </c>
      <c r="DI56" s="174">
        <f>(BG56/100)*$BW56</f>
        <v>570</v>
      </c>
      <c r="DJ56" s="174">
        <f>(BH56/100)*$BW56</f>
        <v>8.1</v>
      </c>
      <c r="DK56" s="174">
        <f>(BI56/100)*$BW56</f>
        <v>0</v>
      </c>
      <c r="DL56" s="174">
        <f>(BJ56/100)*$BW56</f>
        <v>0</v>
      </c>
      <c r="DM56" s="174">
        <f>(BK56/100)*$BW56</f>
        <v>33</v>
      </c>
      <c r="DN56" s="174">
        <f>(BL56/100)*$BW56</f>
        <v>3.0000000000000002E-2</v>
      </c>
      <c r="DO56" s="174">
        <f>(BM56/100)*$BW56</f>
        <v>3.0000000000000002E-2</v>
      </c>
      <c r="DP56" s="174">
        <f>(BN56/100)*$BW56</f>
        <v>3.0000000000000002E-2</v>
      </c>
      <c r="DQ56" s="174">
        <f>(BO56/100)*$BW56</f>
        <v>0</v>
      </c>
      <c r="DR56" s="174"/>
      <c r="DS56" s="174">
        <f>BX56/$M56</f>
        <v>811.32075471698113</v>
      </c>
      <c r="DT56" s="174">
        <f>BY56/$M56</f>
        <v>528.30188679245282</v>
      </c>
      <c r="DU56" s="174">
        <f>BZ56/$M56</f>
        <v>2.7358490566037732</v>
      </c>
      <c r="DV56" s="174">
        <f>CA56/$M56</f>
        <v>0</v>
      </c>
      <c r="DW56" s="174">
        <f>CB56/$M56</f>
        <v>0.660377358490566</v>
      </c>
      <c r="DX56" s="174">
        <f>CC56/$M56</f>
        <v>129.0566037735849</v>
      </c>
      <c r="DY56" s="174">
        <f>CD56/$M56</f>
        <v>5.6603773584905657</v>
      </c>
      <c r="DZ56" s="174">
        <f>CE56/$M56</f>
        <v>123.77358490566036</v>
      </c>
      <c r="EA56" s="174">
        <f>CF56/$M56</f>
        <v>18.867924528301884</v>
      </c>
      <c r="EB56" s="174">
        <f>CG56/$M56</f>
        <v>0.37735849056603771</v>
      </c>
      <c r="EC56" s="174">
        <f>CH56/$M56</f>
        <v>9.4339622641509422</v>
      </c>
      <c r="ED56" s="174">
        <f>CI56/$M56</f>
        <v>9.4339622641509422</v>
      </c>
      <c r="EE56" s="174">
        <f>CJ56/$M56</f>
        <v>132.0754716981132</v>
      </c>
      <c r="EF56" s="174">
        <f>CK56/$M56</f>
        <v>179.24528301886792</v>
      </c>
      <c r="EG56" s="174">
        <f>CL56/$M56</f>
        <v>0.18867924528301885</v>
      </c>
      <c r="EH56" s="174">
        <f>CM56/$M56</f>
        <v>8.4905660377358472E-2</v>
      </c>
      <c r="EI56" s="174">
        <f>CN56/$M56</f>
        <v>0.21698113207547171</v>
      </c>
      <c r="EJ56" s="174">
        <f>CO56/$M56</f>
        <v>0.94339622641509424</v>
      </c>
      <c r="EK56" s="174">
        <f>CP56/$M56</f>
        <v>279.24528301886795</v>
      </c>
      <c r="EL56" s="174">
        <f>CQ56/$M56</f>
        <v>2.8301886792452827E-2</v>
      </c>
      <c r="EM56" s="174">
        <f>CR56/$M56</f>
        <v>6.6037735849056603E-2</v>
      </c>
      <c r="EN56" s="174">
        <f>CS56/$M56</f>
        <v>0.26415094339622641</v>
      </c>
      <c r="EO56" s="174">
        <f>CT56/$M56</f>
        <v>0</v>
      </c>
      <c r="EP56" s="174">
        <f>CU56/$M56</f>
        <v>0.17924528301886791</v>
      </c>
      <c r="EQ56" s="174">
        <f>CV56/$M56</f>
        <v>37.735849056603769</v>
      </c>
      <c r="ER56" s="174">
        <f>CW56/$M56</f>
        <v>37.735849056603769</v>
      </c>
      <c r="ES56" s="174">
        <f>CX56/$M56</f>
        <v>0</v>
      </c>
      <c r="ET56" s="174">
        <f>CY56/$M56</f>
        <v>75.471698113207538</v>
      </c>
      <c r="EU56" s="174">
        <f>CZ56/$M56</f>
        <v>3.773584905660377</v>
      </c>
      <c r="EV56" s="174">
        <f>DA56/$M56</f>
        <v>0</v>
      </c>
      <c r="EW56" s="174">
        <f>DB56/$M56</f>
        <v>226.41509433962264</v>
      </c>
      <c r="EX56" s="174">
        <f>DC56/$M56</f>
        <v>9.4339622641509422</v>
      </c>
      <c r="EY56" s="174">
        <f>DD56/$M56</f>
        <v>0</v>
      </c>
      <c r="EZ56" s="174">
        <f>DE56/$M56</f>
        <v>0</v>
      </c>
      <c r="FA56" s="174">
        <f>DF56/$M56</f>
        <v>132.0754716981132</v>
      </c>
      <c r="FB56" s="174">
        <f>DG56/$M56</f>
        <v>0</v>
      </c>
      <c r="FC56" s="174">
        <f>DH56/$M56</f>
        <v>0</v>
      </c>
      <c r="FD56" s="174">
        <f>DI56/$M56</f>
        <v>179.24528301886792</v>
      </c>
      <c r="FE56" s="174">
        <f>DJ56/$M56</f>
        <v>2.5471698113207544</v>
      </c>
      <c r="FF56" s="174">
        <f>DK56/$M56</f>
        <v>0</v>
      </c>
      <c r="FG56" s="174">
        <f>DL56/$M56</f>
        <v>0</v>
      </c>
      <c r="FH56" s="174">
        <f>DM56/$M56</f>
        <v>10.377358490566037</v>
      </c>
      <c r="FI56" s="174">
        <f>DN56/$M56</f>
        <v>9.433962264150943E-3</v>
      </c>
      <c r="FJ56" s="174">
        <f>DO56/$M56</f>
        <v>9.433962264150943E-3</v>
      </c>
      <c r="FK56" s="174">
        <f>DP56/$M56</f>
        <v>9.433962264150943E-3</v>
      </c>
      <c r="FL56" s="174">
        <f>DQ56/$M56</f>
        <v>0</v>
      </c>
      <c r="FN56" s="181">
        <f>DT56/MAX(DT$2:DT$108)</f>
        <v>8.0844345988338034E-2</v>
      </c>
      <c r="FO56" s="181">
        <f>DU56/MAX(DU$2:DU$108)</f>
        <v>1.4752332254406312E-2</v>
      </c>
      <c r="FP56" s="181">
        <f>DY56/MAX(DY$2:DY$108)</f>
        <v>0.1102008165066755</v>
      </c>
      <c r="FQ56" s="181">
        <f>EA56/MAX(EA$2:EA$108)</f>
        <v>9.7077199672267363E-3</v>
      </c>
      <c r="FR56" s="181">
        <f>EB56/MAX(EB$2:EB$108)</f>
        <v>4.5300711114154941E-3</v>
      </c>
      <c r="FS56" s="181">
        <f>EC56/MAX(EC$2:EC$108)</f>
        <v>2.388582949655442E-2</v>
      </c>
      <c r="FT56" s="181">
        <f>ED56/MAX(ED$2:ED$108)</f>
        <v>4.8656319344833072E-3</v>
      </c>
      <c r="FU56" s="181">
        <f>EE56/MAX(EE$2:EE$108)</f>
        <v>2.3820793387100268E-2</v>
      </c>
      <c r="FV56" s="181">
        <f>EF56/MAX(EF$2:EF$108)</f>
        <v>0.15258870047501527</v>
      </c>
      <c r="FW56" s="181">
        <f>EG56/MAX(EG$2:EG$108)</f>
        <v>1.4809769699346191E-2</v>
      </c>
      <c r="FX56" s="181">
        <f>EH56/MAX(EH$2:EH$108)</f>
        <v>1.809751692612744E-2</v>
      </c>
      <c r="FY56" s="181">
        <f>EI56/MAX(EI$2:EI$108)</f>
        <v>1.7721744465185537E-2</v>
      </c>
      <c r="FZ56" s="181">
        <f>EJ56/MAX(EJ$2:EJ$108)</f>
        <v>1.5501128286849477E-3</v>
      </c>
      <c r="GA56" s="181">
        <f>EK56/MAX(EK$2:EK$108)</f>
        <v>0.7223472232534236</v>
      </c>
      <c r="GB56" s="181">
        <f>EL56/MAX(EL$2:EL$108)</f>
        <v>2.008235346207123E-3</v>
      </c>
      <c r="GC56" s="181">
        <f>EM56/MAX(EM$2:EM$108)</f>
        <v>7.4461897620837682E-3</v>
      </c>
      <c r="GD56" s="181">
        <f>EN56/MAX(EN$2:EN$108)</f>
        <v>2.4921529420524262E-3</v>
      </c>
      <c r="GE56" s="181">
        <f>EO56/MAX(EO$2:EO$108)</f>
        <v>0</v>
      </c>
      <c r="GF56" s="181">
        <f>EP56/MAX(EP$2:EP$108)</f>
        <v>5.5612853647192061E-2</v>
      </c>
      <c r="GG56" s="181">
        <f>EQ56/MAX(EQ$2:EQ$108)</f>
        <v>1.1486081943698297E-2</v>
      </c>
      <c r="GH56" s="181">
        <f>ER56/MAX(ER$2:ER$108)</f>
        <v>1.3649045426602524E-2</v>
      </c>
      <c r="GI56" s="181">
        <f>ES56/MAX(ES$2:ES$108)</f>
        <v>0</v>
      </c>
      <c r="GJ56" s="181">
        <f>ET56/MAX(ET$2:ET$108)</f>
        <v>1.4446412341558686E-2</v>
      </c>
      <c r="GK56" s="181">
        <f>EU56/MAX(EU$2:EU$108)</f>
        <v>2.8560718302065289E-3</v>
      </c>
      <c r="GL56" s="181">
        <f>EV56/MAX(EV$2:EV$108)</f>
        <v>0</v>
      </c>
      <c r="GM56" s="181">
        <f>EW56/MAX(EW$2:EW$108)</f>
        <v>2.083831696933919E-3</v>
      </c>
      <c r="GN56" s="181">
        <f>EX56/MAX(EX$2:EX$108)</f>
        <v>1.737150315817268E-3</v>
      </c>
      <c r="GO56" s="181">
        <f>EY56/MAX(EY$2:EY$108)</f>
        <v>0</v>
      </c>
      <c r="GP56" s="181">
        <f>EZ56/MAX(EZ$2:EZ$108)</f>
        <v>0</v>
      </c>
      <c r="GQ56" s="181">
        <f>FA56/MAX(FA$2:FA$108)</f>
        <v>2.4510907896081913E-3</v>
      </c>
      <c r="GR56" s="181">
        <f>FB56/MAX(FB$2:FB$108)</f>
        <v>0</v>
      </c>
      <c r="GS56" s="181">
        <f>FC56/MAX(FC$2:FC$108)</f>
        <v>0</v>
      </c>
      <c r="GT56" s="181">
        <f>FD56/MAX(FD$2:FD$108)</f>
        <v>5.6025336001547972E-3</v>
      </c>
      <c r="GU56" s="181">
        <f>FE56/MAX(FE$2:FE$108)</f>
        <v>3.9111171680313278E-2</v>
      </c>
      <c r="GV56" s="181">
        <f>FF56/MAX(FF$2:FF$108)</f>
        <v>0</v>
      </c>
      <c r="GW56" s="181">
        <f>FG56/MAX(FG$2:FG$108)</f>
        <v>0</v>
      </c>
      <c r="GX56" s="181">
        <f>FH56/MAX(FH$2:FH$108)</f>
        <v>4.7044071855674649E-3</v>
      </c>
      <c r="GY56" s="170">
        <f>MAX(FN56:GX56)</f>
        <v>0.7223472232534236</v>
      </c>
      <c r="GZ56" s="170">
        <f>SUM(FN56:GX56)</f>
        <v>1.3654098368019791</v>
      </c>
      <c r="HA56" s="183">
        <f>GZ56/MAX(GZ$2:GZ$108)</f>
        <v>7.6526754216523662E-2</v>
      </c>
      <c r="HB56" s="168">
        <v>37</v>
      </c>
    </row>
    <row r="57" spans="1:210" s="168" customFormat="1" x14ac:dyDescent="0.3">
      <c r="A57" s="168" t="s">
        <v>513</v>
      </c>
      <c r="B57" s="168">
        <v>9.98</v>
      </c>
      <c r="C57" s="175" t="s">
        <v>601</v>
      </c>
      <c r="D57" s="168">
        <v>1</v>
      </c>
      <c r="G57" s="168" t="s">
        <v>604</v>
      </c>
      <c r="H57" s="168">
        <f>7.68*456</f>
        <v>3502.08</v>
      </c>
      <c r="K57" s="169">
        <f>AVERAGE(H57:J57)</f>
        <v>3502.08</v>
      </c>
      <c r="M57" s="171">
        <f>B57</f>
        <v>9.98</v>
      </c>
      <c r="Q57" s="171">
        <f>1/B57</f>
        <v>0.1002004008016032</v>
      </c>
      <c r="T57" s="172" t="s">
        <v>569</v>
      </c>
      <c r="U57" s="172" t="s">
        <v>570</v>
      </c>
      <c r="V57" s="173">
        <v>0</v>
      </c>
      <c r="W57" s="173">
        <v>884</v>
      </c>
      <c r="X57" s="173">
        <v>0</v>
      </c>
      <c r="Y57" s="173">
        <v>100</v>
      </c>
      <c r="Z57" s="173">
        <v>0</v>
      </c>
      <c r="AA57" s="173">
        <v>0</v>
      </c>
      <c r="AB57" s="173">
        <v>0</v>
      </c>
      <c r="AC57" s="173">
        <v>0</v>
      </c>
      <c r="AD57" s="173">
        <v>0</v>
      </c>
      <c r="AE57" s="173">
        <v>0.03</v>
      </c>
      <c r="AF57" s="173">
        <v>0</v>
      </c>
      <c r="AG57" s="173">
        <v>0</v>
      </c>
      <c r="AH57" s="173">
        <v>0</v>
      </c>
      <c r="AI57" s="173">
        <v>0</v>
      </c>
      <c r="AJ57" s="173">
        <v>0.01</v>
      </c>
      <c r="AK57" s="173">
        <v>0</v>
      </c>
      <c r="AL57" s="176"/>
      <c r="AM57" s="173">
        <v>0</v>
      </c>
      <c r="AN57" s="173">
        <v>0</v>
      </c>
      <c r="AO57" s="173">
        <v>0</v>
      </c>
      <c r="AP57" s="173">
        <v>0</v>
      </c>
      <c r="AQ57" s="173">
        <v>0</v>
      </c>
      <c r="AR57" s="173">
        <v>0</v>
      </c>
      <c r="AS57" s="173">
        <v>0</v>
      </c>
      <c r="AT57" s="173">
        <v>0</v>
      </c>
      <c r="AU57" s="173">
        <v>0</v>
      </c>
      <c r="AV57" s="173">
        <v>0</v>
      </c>
      <c r="AW57" s="173">
        <v>0</v>
      </c>
      <c r="AX57" s="173">
        <v>0.1</v>
      </c>
      <c r="AY57" s="173">
        <v>0</v>
      </c>
      <c r="AZ57" s="173">
        <v>0</v>
      </c>
      <c r="BA57" s="173">
        <v>0</v>
      </c>
      <c r="BB57" s="173">
        <v>0</v>
      </c>
      <c r="BC57" s="173">
        <v>0</v>
      </c>
      <c r="BD57" s="173">
        <v>0</v>
      </c>
      <c r="BE57" s="173">
        <v>0</v>
      </c>
      <c r="BF57" s="173">
        <v>0</v>
      </c>
      <c r="BG57" s="173">
        <v>0</v>
      </c>
      <c r="BH57" s="173">
        <v>15.69</v>
      </c>
      <c r="BI57" s="173">
        <v>0</v>
      </c>
      <c r="BJ57" s="173">
        <v>0</v>
      </c>
      <c r="BK57" s="173">
        <v>0.7</v>
      </c>
      <c r="BL57" s="173">
        <v>16.899999999999999</v>
      </c>
      <c r="BM57" s="173">
        <v>46.2</v>
      </c>
      <c r="BN57" s="173">
        <v>32</v>
      </c>
      <c r="BO57" s="173">
        <v>0</v>
      </c>
      <c r="BP57" s="173">
        <v>13.5</v>
      </c>
      <c r="BQ57" s="172" t="s">
        <v>359</v>
      </c>
      <c r="BR57" s="173">
        <v>216</v>
      </c>
      <c r="BS57" s="172" t="s">
        <v>386</v>
      </c>
      <c r="BT57" s="173">
        <v>0</v>
      </c>
      <c r="BU57" s="168">
        <f>AVERAGE(BP57,BR57)</f>
        <v>114.75</v>
      </c>
      <c r="BV57" s="168">
        <f>_xlfn.STDEV.P(BP57,BR57)</f>
        <v>101.25</v>
      </c>
      <c r="BW57" s="168">
        <f>(1-BT57/100)*K57</f>
        <v>3502.08</v>
      </c>
      <c r="BX57" s="174">
        <f>(V57/100)*$BW57</f>
        <v>0</v>
      </c>
      <c r="BY57" s="174">
        <f>(W57/100)*$BW57</f>
        <v>30958.387199999997</v>
      </c>
      <c r="BZ57" s="174">
        <f>(X57/100)*$BW57</f>
        <v>0</v>
      </c>
      <c r="CA57" s="174">
        <f>(Y57/100)*$BW57</f>
        <v>3502.08</v>
      </c>
      <c r="CB57" s="174">
        <f>(Z57/100)*$BW57</f>
        <v>0</v>
      </c>
      <c r="CC57" s="174">
        <f>(AA57/100)*$BW57</f>
        <v>0</v>
      </c>
      <c r="CD57" s="174">
        <f>(AB57/100)*$BW57</f>
        <v>0</v>
      </c>
      <c r="CE57" s="174">
        <f>(AC57/100)*$BW57</f>
        <v>0</v>
      </c>
      <c r="CF57" s="174">
        <f>(AD57/100)*$BW57</f>
        <v>0</v>
      </c>
      <c r="CG57" s="174">
        <f>(AE57/100)*$BW57</f>
        <v>1.0506239999999998</v>
      </c>
      <c r="CH57" s="174">
        <f>(AF57/100)*$BW57</f>
        <v>0</v>
      </c>
      <c r="CI57" s="174">
        <f>(AG57/100)*$BW57</f>
        <v>0</v>
      </c>
      <c r="CJ57" s="174">
        <f>(AH57/100)*$BW57</f>
        <v>0</v>
      </c>
      <c r="CK57" s="174">
        <f>(AI57/100)*$BW57</f>
        <v>0</v>
      </c>
      <c r="CL57" s="174">
        <f>(AJ57/100)*$BW57</f>
        <v>0.35020800000000002</v>
      </c>
      <c r="CM57" s="174">
        <f>(AK57/100)*$BW57</f>
        <v>0</v>
      </c>
      <c r="CN57" s="174">
        <f>(AL57/100)*$BW57</f>
        <v>0</v>
      </c>
      <c r="CO57" s="174">
        <f>(AM57/100)*$BW57</f>
        <v>0</v>
      </c>
      <c r="CP57" s="174">
        <f>(AN57/100)*$BW57</f>
        <v>0</v>
      </c>
      <c r="CQ57" s="174">
        <f>(AO57/100)*$BW57</f>
        <v>0</v>
      </c>
      <c r="CR57" s="174">
        <f>(AP57/100)*$BW57</f>
        <v>0</v>
      </c>
      <c r="CS57" s="174">
        <f>(AQ57/100)*$BW57</f>
        <v>0</v>
      </c>
      <c r="CT57" s="174">
        <f>(AR57/100)*$BW57</f>
        <v>0</v>
      </c>
      <c r="CU57" s="174">
        <f>(AS57/100)*$BW57</f>
        <v>0</v>
      </c>
      <c r="CV57" s="174">
        <f>(AT57/100)*$BW57</f>
        <v>0</v>
      </c>
      <c r="CW57" s="174">
        <f>(AU57/100)*$BW57</f>
        <v>0</v>
      </c>
      <c r="CX57" s="174">
        <f>(AV57/100)*$BW57</f>
        <v>0</v>
      </c>
      <c r="CY57" s="174">
        <f>(AW57/100)*$BW57</f>
        <v>0</v>
      </c>
      <c r="CZ57" s="174">
        <f>(AX57/100)*$BW57</f>
        <v>3.5020799999999999</v>
      </c>
      <c r="DA57" s="174">
        <f>(AY57/100)*$BW57</f>
        <v>0</v>
      </c>
      <c r="DB57" s="174">
        <f>(AZ57/100)*$BW57</f>
        <v>0</v>
      </c>
      <c r="DC57" s="174">
        <f>(BA57/100)*$BW57</f>
        <v>0</v>
      </c>
      <c r="DD57" s="174">
        <f>(BB57/100)*$BW57</f>
        <v>0</v>
      </c>
      <c r="DE57" s="174">
        <f>(BC57/100)*$BW57</f>
        <v>0</v>
      </c>
      <c r="DF57" s="174">
        <f>(BD57/100)*$BW57</f>
        <v>0</v>
      </c>
      <c r="DG57" s="174">
        <f>(BE57/100)*$BW57</f>
        <v>0</v>
      </c>
      <c r="DH57" s="174">
        <f>(BF57/100)*$BW57</f>
        <v>0</v>
      </c>
      <c r="DI57" s="174">
        <f>(BG57/100)*$BW57</f>
        <v>0</v>
      </c>
      <c r="DJ57" s="174">
        <f>(BH57/100)*$BW57</f>
        <v>549.47635199999991</v>
      </c>
      <c r="DK57" s="174">
        <f>(BI57/100)*$BW57</f>
        <v>0</v>
      </c>
      <c r="DL57" s="174">
        <f>(BJ57/100)*$BW57</f>
        <v>0</v>
      </c>
      <c r="DM57" s="174">
        <f>(BK57/100)*$BW57</f>
        <v>24.514559999999996</v>
      </c>
      <c r="DN57" s="174">
        <f>(BL57/100)*$BW57</f>
        <v>591.85151999999994</v>
      </c>
      <c r="DO57" s="174">
        <f>(BM57/100)*$BW57</f>
        <v>1617.9609600000001</v>
      </c>
      <c r="DP57" s="174">
        <f>(BN57/100)*$BW57</f>
        <v>1120.6656</v>
      </c>
      <c r="DQ57" s="174">
        <f>(BO57/100)*$BW57</f>
        <v>0</v>
      </c>
      <c r="DR57" s="174"/>
      <c r="DS57" s="174">
        <f>BX57/$M57</f>
        <v>0</v>
      </c>
      <c r="DT57" s="174">
        <f>BY57/$M57</f>
        <v>3102.0428056112219</v>
      </c>
      <c r="DU57" s="174">
        <f>BZ57/$M57</f>
        <v>0</v>
      </c>
      <c r="DV57" s="174">
        <f>CA57/$M57</f>
        <v>350.90981963927851</v>
      </c>
      <c r="DW57" s="174">
        <f>CB57/$M57</f>
        <v>0</v>
      </c>
      <c r="DX57" s="174">
        <f>CC57/$M57</f>
        <v>0</v>
      </c>
      <c r="DY57" s="174">
        <f>CD57/$M57</f>
        <v>0</v>
      </c>
      <c r="DZ57" s="174">
        <f>CE57/$M57</f>
        <v>0</v>
      </c>
      <c r="EA57" s="174">
        <f>CF57/$M57</f>
        <v>0</v>
      </c>
      <c r="EB57" s="174">
        <f>CG57/$M57</f>
        <v>0.10527294589178354</v>
      </c>
      <c r="EC57" s="174">
        <f>CH57/$M57</f>
        <v>0</v>
      </c>
      <c r="ED57" s="174">
        <f>CI57/$M57</f>
        <v>0</v>
      </c>
      <c r="EE57" s="174">
        <f>CJ57/$M57</f>
        <v>0</v>
      </c>
      <c r="EF57" s="174">
        <f>CK57/$M57</f>
        <v>0</v>
      </c>
      <c r="EG57" s="174">
        <f>CL57/$M57</f>
        <v>3.5090981963927854E-2</v>
      </c>
      <c r="EH57" s="174">
        <f>CM57/$M57</f>
        <v>0</v>
      </c>
      <c r="EI57" s="174">
        <f>CN57/$M57</f>
        <v>0</v>
      </c>
      <c r="EJ57" s="174">
        <f>CO57/$M57</f>
        <v>0</v>
      </c>
      <c r="EK57" s="174">
        <f>CP57/$M57</f>
        <v>0</v>
      </c>
      <c r="EL57" s="174">
        <f>CQ57/$M57</f>
        <v>0</v>
      </c>
      <c r="EM57" s="174">
        <f>CR57/$M57</f>
        <v>0</v>
      </c>
      <c r="EN57" s="174">
        <f>CS57/$M57</f>
        <v>0</v>
      </c>
      <c r="EO57" s="174">
        <f>CT57/$M57</f>
        <v>0</v>
      </c>
      <c r="EP57" s="174">
        <f>CU57/$M57</f>
        <v>0</v>
      </c>
      <c r="EQ57" s="174">
        <f>CV57/$M57</f>
        <v>0</v>
      </c>
      <c r="ER57" s="174">
        <f>CW57/$M57</f>
        <v>0</v>
      </c>
      <c r="ES57" s="174">
        <f>CX57/$M57</f>
        <v>0</v>
      </c>
      <c r="ET57" s="174">
        <f>CY57/$M57</f>
        <v>0</v>
      </c>
      <c r="EU57" s="174">
        <f>CZ57/$M57</f>
        <v>0.35090981963927853</v>
      </c>
      <c r="EV57" s="174">
        <f>DA57/$M57</f>
        <v>0</v>
      </c>
      <c r="EW57" s="174">
        <f>DB57/$M57</f>
        <v>0</v>
      </c>
      <c r="EX57" s="174">
        <f>DC57/$M57</f>
        <v>0</v>
      </c>
      <c r="EY57" s="174">
        <f>DD57/$M57</f>
        <v>0</v>
      </c>
      <c r="EZ57" s="174">
        <f>DE57/$M57</f>
        <v>0</v>
      </c>
      <c r="FA57" s="174">
        <f>DF57/$M57</f>
        <v>0</v>
      </c>
      <c r="FB57" s="174">
        <f>DG57/$M57</f>
        <v>0</v>
      </c>
      <c r="FC57" s="174">
        <f>DH57/$M57</f>
        <v>0</v>
      </c>
      <c r="FD57" s="174">
        <f>DI57/$M57</f>
        <v>0</v>
      </c>
      <c r="FE57" s="174">
        <f>DJ57/$M57</f>
        <v>55.057750701402796</v>
      </c>
      <c r="FF57" s="174">
        <f>DK57/$M57</f>
        <v>0</v>
      </c>
      <c r="FG57" s="174">
        <f>DL57/$M57</f>
        <v>0</v>
      </c>
      <c r="FH57" s="174">
        <f>DM57/$M57</f>
        <v>2.4563687374749494</v>
      </c>
      <c r="FI57" s="174">
        <f>DN57/$M57</f>
        <v>59.303759519038067</v>
      </c>
      <c r="FJ57" s="174">
        <f>DO57/$M57</f>
        <v>162.12033667334669</v>
      </c>
      <c r="FK57" s="174">
        <f>DP57/$M57</f>
        <v>112.29114228456913</v>
      </c>
      <c r="FL57" s="174">
        <f>DQ57/$M57</f>
        <v>0</v>
      </c>
      <c r="FN57" s="181">
        <f>DT57/MAX(DT$2:DT$108)</f>
        <v>0.47469567706842247</v>
      </c>
      <c r="FO57" s="181">
        <f>DU57/MAX(DU$2:DU$108)</f>
        <v>0</v>
      </c>
      <c r="FP57" s="181">
        <f>DY57/MAX(DY$2:DY$108)</f>
        <v>0</v>
      </c>
      <c r="FQ57" s="181">
        <f>EA57/MAX(EA$2:EA$108)</f>
        <v>0</v>
      </c>
      <c r="FR57" s="181">
        <f>EB57/MAX(EB$2:EB$108)</f>
        <v>1.2637689171446339E-3</v>
      </c>
      <c r="FS57" s="181">
        <f>EC57/MAX(EC$2:EC$108)</f>
        <v>0</v>
      </c>
      <c r="FT57" s="181">
        <f>ED57/MAX(ED$2:ED$108)</f>
        <v>0</v>
      </c>
      <c r="FU57" s="181">
        <f>EE57/MAX(EE$2:EE$108)</f>
        <v>0</v>
      </c>
      <c r="FV57" s="181">
        <f>EF57/MAX(EF$2:EF$108)</f>
        <v>0</v>
      </c>
      <c r="FW57" s="181">
        <f>EG57/MAX(EG$2:EG$108)</f>
        <v>2.7543536154713169E-3</v>
      </c>
      <c r="FX57" s="181">
        <f>EH57/MAX(EH$2:EH$108)</f>
        <v>0</v>
      </c>
      <c r="FY57" s="181">
        <f>EI57/MAX(EI$2:EI$108)</f>
        <v>0</v>
      </c>
      <c r="FZ57" s="181">
        <f>EJ57/MAX(EJ$2:EJ$108)</f>
        <v>0</v>
      </c>
      <c r="GA57" s="181">
        <f>EK57/MAX(EK$2:EK$108)</f>
        <v>0</v>
      </c>
      <c r="GB57" s="181">
        <f>EL57/MAX(EL$2:EL$108)</f>
        <v>0</v>
      </c>
      <c r="GC57" s="181">
        <f>EM57/MAX(EM$2:EM$108)</f>
        <v>0</v>
      </c>
      <c r="GD57" s="181">
        <f>EN57/MAX(EN$2:EN$108)</f>
        <v>0</v>
      </c>
      <c r="GE57" s="181">
        <f>EO57/MAX(EO$2:EO$108)</f>
        <v>0</v>
      </c>
      <c r="GF57" s="181">
        <f>EP57/MAX(EP$2:EP$108)</f>
        <v>0</v>
      </c>
      <c r="GG57" s="181">
        <f>EQ57/MAX(EQ$2:EQ$108)</f>
        <v>0</v>
      </c>
      <c r="GH57" s="181">
        <f>ER57/MAX(ER$2:ER$108)</f>
        <v>0</v>
      </c>
      <c r="GI57" s="181">
        <f>ES57/MAX(ES$2:ES$108)</f>
        <v>0</v>
      </c>
      <c r="GJ57" s="181">
        <f>ET57/MAX(ET$2:ET$108)</f>
        <v>0</v>
      </c>
      <c r="GK57" s="181">
        <f>EU57/MAX(EU$2:EU$108)</f>
        <v>2.655892674658683E-4</v>
      </c>
      <c r="GL57" s="181">
        <f>EV57/MAX(EV$2:EV$108)</f>
        <v>0</v>
      </c>
      <c r="GM57" s="181">
        <f>EW57/MAX(EW$2:EW$108)</f>
        <v>0</v>
      </c>
      <c r="GN57" s="181">
        <f>EX57/MAX(EX$2:EX$108)</f>
        <v>0</v>
      </c>
      <c r="GO57" s="181">
        <f>EY57/MAX(EY$2:EY$108)</f>
        <v>0</v>
      </c>
      <c r="GP57" s="181">
        <f>EZ57/MAX(EZ$2:EZ$108)</f>
        <v>0</v>
      </c>
      <c r="GQ57" s="181">
        <f>FA57/MAX(FA$2:FA$108)</f>
        <v>0</v>
      </c>
      <c r="GR57" s="181">
        <f>FB57/MAX(FB$2:FB$108)</f>
        <v>0</v>
      </c>
      <c r="GS57" s="181">
        <f>FC57/MAX(FC$2:FC$108)</f>
        <v>0</v>
      </c>
      <c r="GT57" s="181">
        <f>FD57/MAX(FD$2:FD$108)</f>
        <v>0</v>
      </c>
      <c r="GU57" s="181">
        <f>FE57/MAX(FE$2:FE$108)</f>
        <v>0.84539834385752632</v>
      </c>
      <c r="GV57" s="181">
        <f>FF57/MAX(FF$2:FF$108)</f>
        <v>0</v>
      </c>
      <c r="GW57" s="181">
        <f>FG57/MAX(FG$2:FG$108)</f>
        <v>0</v>
      </c>
      <c r="GX57" s="181">
        <f>FH57/MAX(FH$2:FH$108)</f>
        <v>1.1135549330290237E-3</v>
      </c>
      <c r="GY57" s="170">
        <f>MAX(FN57:GX57)</f>
        <v>0.84539834385752632</v>
      </c>
      <c r="GZ57" s="170">
        <f>SUM(FN57:GX57)</f>
        <v>1.3254912876590597</v>
      </c>
      <c r="HA57" s="183">
        <f>GZ57/MAX(GZ$2:GZ$108)</f>
        <v>7.428945013638362E-2</v>
      </c>
      <c r="HB57" s="168">
        <v>22</v>
      </c>
    </row>
    <row r="58" spans="1:210" s="168" customFormat="1" x14ac:dyDescent="0.3">
      <c r="A58" s="168" t="s">
        <v>28</v>
      </c>
      <c r="B58" s="168">
        <v>0.88</v>
      </c>
      <c r="C58" s="168" t="s">
        <v>50</v>
      </c>
      <c r="D58" s="168">
        <v>425</v>
      </c>
      <c r="E58" s="168">
        <v>449</v>
      </c>
      <c r="F58" s="168">
        <v>426</v>
      </c>
      <c r="H58" s="168">
        <v>425</v>
      </c>
      <c r="I58" s="168">
        <v>425</v>
      </c>
      <c r="J58" s="168">
        <v>449</v>
      </c>
      <c r="K58" s="169">
        <f>AVERAGE(H58:J58)</f>
        <v>433</v>
      </c>
      <c r="L58" s="169">
        <f>_xlfn.STDEV.P(H58:J58)</f>
        <v>11.313708498984761</v>
      </c>
      <c r="M58" s="170">
        <f>B58*D58/453.5</f>
        <v>0.82469680264608602</v>
      </c>
      <c r="N58" s="169">
        <v>90</v>
      </c>
      <c r="O58" s="169"/>
      <c r="P58" s="169">
        <f>K58/B58</f>
        <v>492.04545454545456</v>
      </c>
      <c r="Q58" s="171">
        <f>1/B58</f>
        <v>1.1363636363636365</v>
      </c>
      <c r="R58" s="168">
        <f>1/K58</f>
        <v>2.3094688221709007E-3</v>
      </c>
      <c r="T58" s="172" t="s">
        <v>360</v>
      </c>
      <c r="U58" s="172" t="s">
        <v>361</v>
      </c>
      <c r="V58" s="173">
        <v>89.11</v>
      </c>
      <c r="W58" s="173">
        <v>40</v>
      </c>
      <c r="X58" s="173">
        <v>1.1000000000000001</v>
      </c>
      <c r="Y58" s="173">
        <v>0.1</v>
      </c>
      <c r="Z58" s="173">
        <v>0.35</v>
      </c>
      <c r="AA58" s="173">
        <v>9.34</v>
      </c>
      <c r="AB58" s="173">
        <v>1.7</v>
      </c>
      <c r="AC58" s="173">
        <v>4.24</v>
      </c>
      <c r="AD58" s="173">
        <v>23</v>
      </c>
      <c r="AE58" s="173">
        <v>0.21</v>
      </c>
      <c r="AF58" s="173">
        <v>10</v>
      </c>
      <c r="AG58" s="173">
        <v>29</v>
      </c>
      <c r="AH58" s="173">
        <v>146</v>
      </c>
      <c r="AI58" s="173">
        <v>4</v>
      </c>
      <c r="AJ58" s="173">
        <v>0.17</v>
      </c>
      <c r="AK58" s="173">
        <v>3.9E-2</v>
      </c>
      <c r="AL58" s="173">
        <v>0.129</v>
      </c>
      <c r="AM58" s="173">
        <v>0.5</v>
      </c>
      <c r="AN58" s="173">
        <v>7.4</v>
      </c>
      <c r="AO58" s="173">
        <v>4.5999999999999999E-2</v>
      </c>
      <c r="AP58" s="173">
        <v>2.7E-2</v>
      </c>
      <c r="AQ58" s="173">
        <v>0.11600000000000001</v>
      </c>
      <c r="AR58" s="173">
        <v>0.123</v>
      </c>
      <c r="AS58" s="173">
        <v>0.12</v>
      </c>
      <c r="AT58" s="173">
        <v>19</v>
      </c>
      <c r="AU58" s="173">
        <v>0</v>
      </c>
      <c r="AV58" s="173">
        <v>19</v>
      </c>
      <c r="AW58" s="173">
        <v>19</v>
      </c>
      <c r="AX58" s="173">
        <v>6.1</v>
      </c>
      <c r="AY58" s="173">
        <v>0</v>
      </c>
      <c r="AZ58" s="173">
        <v>2</v>
      </c>
      <c r="BA58" s="173">
        <v>0</v>
      </c>
      <c r="BB58" s="173">
        <v>0</v>
      </c>
      <c r="BC58" s="173">
        <v>0</v>
      </c>
      <c r="BD58" s="173">
        <v>1</v>
      </c>
      <c r="BE58" s="173">
        <v>0</v>
      </c>
      <c r="BF58" s="173">
        <v>0</v>
      </c>
      <c r="BG58" s="173">
        <v>4</v>
      </c>
      <c r="BH58" s="173">
        <v>0.02</v>
      </c>
      <c r="BI58" s="173">
        <v>0</v>
      </c>
      <c r="BJ58" s="173">
        <v>0</v>
      </c>
      <c r="BK58" s="173">
        <v>0.4</v>
      </c>
      <c r="BL58" s="173">
        <v>4.2000000000000003E-2</v>
      </c>
      <c r="BM58" s="173">
        <v>1.2999999999999999E-2</v>
      </c>
      <c r="BN58" s="173">
        <v>1.7000000000000001E-2</v>
      </c>
      <c r="BO58" s="173">
        <v>0</v>
      </c>
      <c r="BP58" s="173">
        <v>160</v>
      </c>
      <c r="BQ58" s="172" t="s">
        <v>321</v>
      </c>
      <c r="BR58" s="173">
        <v>115</v>
      </c>
      <c r="BS58" s="172" t="s">
        <v>330</v>
      </c>
      <c r="BT58" s="173">
        <v>10</v>
      </c>
      <c r="BU58" s="168">
        <f>AVERAGE(BP58,BR58)</f>
        <v>137.5</v>
      </c>
      <c r="BV58" s="168">
        <f>_xlfn.STDEV.P(BP58,BR58)</f>
        <v>22.5</v>
      </c>
      <c r="BW58" s="168">
        <f>(1-BT58/100)*K58</f>
        <v>389.7</v>
      </c>
      <c r="BX58" s="174">
        <f>(V58/100)*$BW58</f>
        <v>347.26166999999998</v>
      </c>
      <c r="BY58" s="174">
        <f>(W58/100)*$BW58</f>
        <v>155.88</v>
      </c>
      <c r="BZ58" s="174">
        <f>(X58/100)*$BW58</f>
        <v>4.2867000000000006</v>
      </c>
      <c r="CA58" s="174">
        <f>(Y58/100)*$BW58</f>
        <v>0.38969999999999999</v>
      </c>
      <c r="CB58" s="174">
        <f>(Z58/100)*$BW58</f>
        <v>1.3639499999999998</v>
      </c>
      <c r="CC58" s="174">
        <f>(AA58/100)*$BW58</f>
        <v>36.397979999999997</v>
      </c>
      <c r="CD58" s="174">
        <f>(AB58/100)*$BW58</f>
        <v>6.6249000000000002</v>
      </c>
      <c r="CE58" s="174">
        <f>(AC58/100)*$BW58</f>
        <v>16.52328</v>
      </c>
      <c r="CF58" s="174">
        <f>(AD58/100)*$BW58</f>
        <v>89.631</v>
      </c>
      <c r="CG58" s="174">
        <f>(AE58/100)*$BW58</f>
        <v>0.81836999999999993</v>
      </c>
      <c r="CH58" s="174">
        <f>(AF58/100)*$BW58</f>
        <v>38.97</v>
      </c>
      <c r="CI58" s="174">
        <f>(AG58/100)*$BW58</f>
        <v>113.01299999999999</v>
      </c>
      <c r="CJ58" s="174">
        <f>(AH58/100)*$BW58</f>
        <v>568.96199999999999</v>
      </c>
      <c r="CK58" s="174">
        <f>(AI58/100)*$BW58</f>
        <v>15.587999999999999</v>
      </c>
      <c r="CL58" s="174">
        <f>(AJ58/100)*$BW58</f>
        <v>0.66249000000000002</v>
      </c>
      <c r="CM58" s="174">
        <f>(AK58/100)*$BW58</f>
        <v>0.15198299999999998</v>
      </c>
      <c r="CN58" s="174">
        <f>(AL58/100)*$BW58</f>
        <v>0.50271300000000008</v>
      </c>
      <c r="CO58" s="174">
        <f>(AM58/100)*$BW58</f>
        <v>1.9484999999999999</v>
      </c>
      <c r="CP58" s="174">
        <f>(AN58/100)*$BW58</f>
        <v>28.837800000000001</v>
      </c>
      <c r="CQ58" s="174">
        <f>(AO58/100)*$BW58</f>
        <v>0.179262</v>
      </c>
      <c r="CR58" s="174">
        <f>(AP58/100)*$BW58</f>
        <v>0.10521899999999999</v>
      </c>
      <c r="CS58" s="174">
        <f>(AQ58/100)*$BW58</f>
        <v>0.45205200000000001</v>
      </c>
      <c r="CT58" s="174">
        <f>(AR58/100)*$BW58</f>
        <v>0.47933099999999995</v>
      </c>
      <c r="CU58" s="174">
        <f>(AS58/100)*$BW58</f>
        <v>0.46763999999999994</v>
      </c>
      <c r="CV58" s="174">
        <f>(AT58/100)*$BW58</f>
        <v>74.042999999999992</v>
      </c>
      <c r="CW58" s="174">
        <f>(AU58/100)*$BW58</f>
        <v>0</v>
      </c>
      <c r="CX58" s="174">
        <f>(AV58/100)*$BW58</f>
        <v>74.042999999999992</v>
      </c>
      <c r="CY58" s="174">
        <f>(AW58/100)*$BW58</f>
        <v>74.042999999999992</v>
      </c>
      <c r="CZ58" s="174">
        <f>(AX58/100)*$BW58</f>
        <v>23.771699999999999</v>
      </c>
      <c r="DA58" s="174">
        <f>(AY58/100)*$BW58</f>
        <v>0</v>
      </c>
      <c r="DB58" s="174">
        <f>(AZ58/100)*$BW58</f>
        <v>7.7939999999999996</v>
      </c>
      <c r="DC58" s="174">
        <f>(BA58/100)*$BW58</f>
        <v>0</v>
      </c>
      <c r="DD58" s="174">
        <f>(BB58/100)*$BW58</f>
        <v>0</v>
      </c>
      <c r="DE58" s="174">
        <f>(BC58/100)*$BW58</f>
        <v>0</v>
      </c>
      <c r="DF58" s="174">
        <f>(BD58/100)*$BW58</f>
        <v>3.8969999999999998</v>
      </c>
      <c r="DG58" s="174">
        <f>(BE58/100)*$BW58</f>
        <v>0</v>
      </c>
      <c r="DH58" s="174">
        <f>(BF58/100)*$BW58</f>
        <v>0</v>
      </c>
      <c r="DI58" s="174">
        <f>(BG58/100)*$BW58</f>
        <v>15.587999999999999</v>
      </c>
      <c r="DJ58" s="174">
        <f>(BH58/100)*$BW58</f>
        <v>7.7939999999999995E-2</v>
      </c>
      <c r="DK58" s="174">
        <f>(BI58/100)*$BW58</f>
        <v>0</v>
      </c>
      <c r="DL58" s="174">
        <f>(BJ58/100)*$BW58</f>
        <v>0</v>
      </c>
      <c r="DM58" s="174">
        <f>(BK58/100)*$BW58</f>
        <v>1.5588</v>
      </c>
      <c r="DN58" s="174">
        <f>(BL58/100)*$BW58</f>
        <v>0.16367400000000001</v>
      </c>
      <c r="DO58" s="174">
        <f>(BM58/100)*$BW58</f>
        <v>5.0660999999999991E-2</v>
      </c>
      <c r="DP58" s="174">
        <f>(BN58/100)*$BW58</f>
        <v>6.6249000000000002E-2</v>
      </c>
      <c r="DQ58" s="174">
        <f>(BO58/100)*$BW58</f>
        <v>0</v>
      </c>
      <c r="DR58" s="174"/>
      <c r="DS58" s="174">
        <f>BX58/$M58</f>
        <v>421.07798755347591</v>
      </c>
      <c r="DT58" s="174">
        <f>BY58/$M58</f>
        <v>189.01491978609624</v>
      </c>
      <c r="DU58" s="174">
        <f>BZ58/$M58</f>
        <v>5.1979102941176478</v>
      </c>
      <c r="DV58" s="174">
        <f>CA58/$M58</f>
        <v>0.47253729946524059</v>
      </c>
      <c r="DW58" s="174">
        <f>CB58/$M58</f>
        <v>1.6538805481283418</v>
      </c>
      <c r="DX58" s="174">
        <f>CC58/$M58</f>
        <v>44.134983770053474</v>
      </c>
      <c r="DY58" s="174">
        <f>CD58/$M58</f>
        <v>8.0331340909090905</v>
      </c>
      <c r="DZ58" s="174">
        <f>CE58/$M58</f>
        <v>20.035581497326202</v>
      </c>
      <c r="EA58" s="174">
        <f>CF58/$M58</f>
        <v>108.68357887700535</v>
      </c>
      <c r="EB58" s="174">
        <f>CG58/$M58</f>
        <v>0.99232832887700528</v>
      </c>
      <c r="EC58" s="174">
        <f>CH58/$M58</f>
        <v>47.253729946524061</v>
      </c>
      <c r="ED58" s="174">
        <f>CI58/$M58</f>
        <v>137.03581684491976</v>
      </c>
      <c r="EE58" s="174">
        <f>CJ58/$M58</f>
        <v>689.9044572192513</v>
      </c>
      <c r="EF58" s="174">
        <f>CK58/$M58</f>
        <v>18.901491978609624</v>
      </c>
      <c r="EG58" s="174">
        <f>CL58/$M58</f>
        <v>0.80331340909090909</v>
      </c>
      <c r="EH58" s="174">
        <f>CM58/$M58</f>
        <v>0.18428954679144383</v>
      </c>
      <c r="EI58" s="174">
        <f>CN58/$M58</f>
        <v>0.60957311631016053</v>
      </c>
      <c r="EJ58" s="174">
        <f>CO58/$M58</f>
        <v>2.362686497326203</v>
      </c>
      <c r="EK58" s="174">
        <f>CP58/$M58</f>
        <v>34.967760160427808</v>
      </c>
      <c r="EL58" s="174">
        <f>CQ58/$M58</f>
        <v>0.21736715775401069</v>
      </c>
      <c r="EM58" s="174">
        <f>CR58/$M58</f>
        <v>0.12758507085561496</v>
      </c>
      <c r="EN58" s="174">
        <f>CS58/$M58</f>
        <v>0.54814326737967911</v>
      </c>
      <c r="EO58" s="174">
        <f>CT58/$M58</f>
        <v>0.58122087834224589</v>
      </c>
      <c r="EP58" s="174">
        <f>CU58/$M58</f>
        <v>0.56704475935828869</v>
      </c>
      <c r="EQ58" s="174">
        <f>CV58/$M58</f>
        <v>89.782086898395704</v>
      </c>
      <c r="ER58" s="174">
        <f>CW58/$M58</f>
        <v>0</v>
      </c>
      <c r="ES58" s="174">
        <f>CX58/$M58</f>
        <v>89.782086898395704</v>
      </c>
      <c r="ET58" s="174">
        <f>CY58/$M58</f>
        <v>89.782086898395704</v>
      </c>
      <c r="EU58" s="174">
        <f>CZ58/$M58</f>
        <v>28.824775267379678</v>
      </c>
      <c r="EV58" s="174">
        <f>DA58/$M58</f>
        <v>0</v>
      </c>
      <c r="EW58" s="174">
        <f>DB58/$M58</f>
        <v>9.4507459893048118</v>
      </c>
      <c r="EX58" s="174">
        <f>DC58/$M58</f>
        <v>0</v>
      </c>
      <c r="EY58" s="174">
        <f>DD58/$M58</f>
        <v>0</v>
      </c>
      <c r="EZ58" s="174">
        <f>DE58/$M58</f>
        <v>0</v>
      </c>
      <c r="FA58" s="174">
        <f>DF58/$M58</f>
        <v>4.7253729946524059</v>
      </c>
      <c r="FB58" s="174">
        <f>DG58/$M58</f>
        <v>0</v>
      </c>
      <c r="FC58" s="174">
        <f>DH58/$M58</f>
        <v>0</v>
      </c>
      <c r="FD58" s="174">
        <f>DI58/$M58</f>
        <v>18.901491978609624</v>
      </c>
      <c r="FE58" s="174">
        <f>DJ58/$M58</f>
        <v>9.4507459893048124E-2</v>
      </c>
      <c r="FF58" s="174">
        <f>DK58/$M58</f>
        <v>0</v>
      </c>
      <c r="FG58" s="174">
        <f>DL58/$M58</f>
        <v>0</v>
      </c>
      <c r="FH58" s="174">
        <f>DM58/$M58</f>
        <v>1.8901491978609624</v>
      </c>
      <c r="FI58" s="174">
        <f>DN58/$M58</f>
        <v>0.19846566577540109</v>
      </c>
      <c r="FJ58" s="174">
        <f>DO58/$M58</f>
        <v>6.1429848930481271E-2</v>
      </c>
      <c r="FK58" s="174">
        <f>DP58/$M58</f>
        <v>8.0331340909090915E-2</v>
      </c>
      <c r="FL58" s="174">
        <f>DQ58/$M58</f>
        <v>0</v>
      </c>
      <c r="FN58" s="181">
        <f>DT58/MAX(DT$2:DT$108)</f>
        <v>2.8924347904417561E-2</v>
      </c>
      <c r="FO58" s="181">
        <f>DU58/MAX(DU$2:DU$108)</f>
        <v>2.8028337127126803E-2</v>
      </c>
      <c r="FP58" s="181">
        <f>DY58/MAX(DY$2:DY$108)</f>
        <v>0.15639556868022331</v>
      </c>
      <c r="FQ58" s="181">
        <f>EA58/MAX(EA$2:EA$108)</f>
        <v>5.5918696685020246E-2</v>
      </c>
      <c r="FR58" s="181">
        <f>EB58/MAX(EB$2:EB$108)</f>
        <v>1.1912592423565078E-2</v>
      </c>
      <c r="FS58" s="181">
        <f>EC58/MAX(EC$2:EC$108)</f>
        <v>0.11964162087736355</v>
      </c>
      <c r="FT58" s="181">
        <f>ED58/MAX(ED$2:ED$108)</f>
        <v>7.0677179740516613E-2</v>
      </c>
      <c r="FU58" s="181">
        <f>EE58/MAX(EE$2:EE$108)</f>
        <v>0.1244293987442493</v>
      </c>
      <c r="FV58" s="181">
        <f>EF58/MAX(EF$2:EF$108)</f>
        <v>1.6090543915464554E-2</v>
      </c>
      <c r="FW58" s="181">
        <f>EG58/MAX(EG$2:EG$108)</f>
        <v>6.3053498900675103E-2</v>
      </c>
      <c r="FX58" s="181">
        <f>EH58/MAX(EH$2:EH$108)</f>
        <v>3.9281046487872229E-2</v>
      </c>
      <c r="FY58" s="181">
        <f>EI58/MAX(EI$2:EI$108)</f>
        <v>4.9786351913483552E-2</v>
      </c>
      <c r="FZ58" s="181">
        <f>EJ58/MAX(EJ$2:EJ$108)</f>
        <v>3.8821764886460149E-3</v>
      </c>
      <c r="GA58" s="181">
        <f>EK58/MAX(EK$2:EK$108)</f>
        <v>9.0454041630382828E-2</v>
      </c>
      <c r="GB58" s="181">
        <f>EL58/MAX(EL$2:EL$108)</f>
        <v>1.5423862462151834E-2</v>
      </c>
      <c r="GC58" s="181">
        <f>EM58/MAX(EM$2:EM$108)</f>
        <v>1.4386057247197158E-2</v>
      </c>
      <c r="GD58" s="181">
        <f>EN58/MAX(EN$2:EN$108)</f>
        <v>5.1715009566231677E-3</v>
      </c>
      <c r="GE58" s="181">
        <f>EO58/MAX(EO$2:EO$108)</f>
        <v>7.3915576733823235E-2</v>
      </c>
      <c r="GF58" s="181">
        <f>EP58/MAX(EP$2:EP$108)</f>
        <v>0.17593197813903019</v>
      </c>
      <c r="GG58" s="181">
        <f>EQ58/MAX(EQ$2:EQ$108)</f>
        <v>2.7327976790567185E-2</v>
      </c>
      <c r="GH58" s="181">
        <f>ER58/MAX(ER$2:ER$108)</f>
        <v>0</v>
      </c>
      <c r="GI58" s="181">
        <f>ES58/MAX(ES$2:ES$108)</f>
        <v>7.4165347073480006E-2</v>
      </c>
      <c r="GJ58" s="181">
        <f>ET58/MAX(ET$2:ET$108)</f>
        <v>1.7185634888913389E-2</v>
      </c>
      <c r="GK58" s="181">
        <f>EU58/MAX(EU$2:EU$108)</f>
        <v>2.1816291593097198E-2</v>
      </c>
      <c r="GL58" s="181">
        <f>EV58/MAX(EV$2:EV$108)</f>
        <v>0</v>
      </c>
      <c r="GM58" s="181">
        <f>EW58/MAX(EW$2:EW$108)</f>
        <v>8.6980791230481427E-5</v>
      </c>
      <c r="GN58" s="181">
        <f>EX58/MAX(EX$2:EX$108)</f>
        <v>0</v>
      </c>
      <c r="GO58" s="181">
        <f>EY58/MAX(EY$2:EY$108)</f>
        <v>0</v>
      </c>
      <c r="GP58" s="181">
        <f>EZ58/MAX(EZ$2:EZ$108)</f>
        <v>0</v>
      </c>
      <c r="GQ58" s="181">
        <f>FA58/MAX(FA$2:FA$108)</f>
        <v>8.7694695129536686E-5</v>
      </c>
      <c r="GR58" s="181">
        <f>FB58/MAX(FB$2:FB$108)</f>
        <v>0</v>
      </c>
      <c r="GS58" s="181">
        <f>FC58/MAX(FC$2:FC$108)</f>
        <v>0</v>
      </c>
      <c r="GT58" s="181">
        <f>FD58/MAX(FD$2:FD$108)</f>
        <v>5.9078957124952531E-4</v>
      </c>
      <c r="GU58" s="181">
        <f>FE58/MAX(FE$2:FE$108)</f>
        <v>1.4511390141793211E-3</v>
      </c>
      <c r="GV58" s="181">
        <f>FF58/MAX(FF$2:FF$108)</f>
        <v>0</v>
      </c>
      <c r="GW58" s="181">
        <f>FG58/MAX(FG$2:FG$108)</f>
        <v>0</v>
      </c>
      <c r="GX58" s="181">
        <f>FH58/MAX(FH$2:FH$108)</f>
        <v>8.5686848693676304E-4</v>
      </c>
      <c r="GY58" s="170">
        <f>MAX(FN58:GX58)</f>
        <v>0.17593197813903019</v>
      </c>
      <c r="GZ58" s="170">
        <f>SUM(FN58:GX58)</f>
        <v>1.2868730999626161</v>
      </c>
      <c r="HA58" s="183">
        <f>GZ58/MAX(GZ$2:GZ$108)</f>
        <v>7.2125027060997562E-2</v>
      </c>
      <c r="HB58" s="168">
        <v>57</v>
      </c>
    </row>
    <row r="59" spans="1:210" s="168" customFormat="1" x14ac:dyDescent="0.3">
      <c r="A59" s="168" t="s">
        <v>31</v>
      </c>
      <c r="B59" s="168">
        <v>0.88</v>
      </c>
      <c r="C59" s="168" t="s">
        <v>50</v>
      </c>
      <c r="D59" s="168">
        <v>504</v>
      </c>
      <c r="H59" s="168">
        <v>504</v>
      </c>
      <c r="K59" s="169">
        <f>AVERAGE(H59:J59)</f>
        <v>504</v>
      </c>
      <c r="L59" s="169"/>
      <c r="M59" s="170">
        <f>B59*D59/453.5</f>
        <v>0.97799338478500553</v>
      </c>
      <c r="N59" s="169"/>
      <c r="O59" s="169"/>
      <c r="P59" s="169">
        <f>K59/B59</f>
        <v>572.72727272727275</v>
      </c>
      <c r="Q59" s="171">
        <f>1/B59</f>
        <v>1.1363636363636365</v>
      </c>
      <c r="R59" s="168">
        <f>1/K59</f>
        <v>1.984126984126984E-3</v>
      </c>
      <c r="T59" s="172" t="s">
        <v>360</v>
      </c>
      <c r="U59" s="172" t="s">
        <v>361</v>
      </c>
      <c r="V59" s="173">
        <v>89.11</v>
      </c>
      <c r="W59" s="173">
        <v>40</v>
      </c>
      <c r="X59" s="173">
        <v>1.1000000000000001</v>
      </c>
      <c r="Y59" s="173">
        <v>0.1</v>
      </c>
      <c r="Z59" s="173">
        <v>0.35</v>
      </c>
      <c r="AA59" s="173">
        <v>9.34</v>
      </c>
      <c r="AB59" s="173">
        <v>1.7</v>
      </c>
      <c r="AC59" s="173">
        <v>4.24</v>
      </c>
      <c r="AD59" s="173">
        <v>23</v>
      </c>
      <c r="AE59" s="173">
        <v>0.21</v>
      </c>
      <c r="AF59" s="173">
        <v>10</v>
      </c>
      <c r="AG59" s="173">
        <v>29</v>
      </c>
      <c r="AH59" s="173">
        <v>146</v>
      </c>
      <c r="AI59" s="173">
        <v>4</v>
      </c>
      <c r="AJ59" s="173">
        <v>0.17</v>
      </c>
      <c r="AK59" s="173">
        <v>3.9E-2</v>
      </c>
      <c r="AL59" s="173">
        <v>0.129</v>
      </c>
      <c r="AM59" s="173">
        <v>0.5</v>
      </c>
      <c r="AN59" s="173">
        <v>7.4</v>
      </c>
      <c r="AO59" s="173">
        <v>4.5999999999999999E-2</v>
      </c>
      <c r="AP59" s="173">
        <v>2.7E-2</v>
      </c>
      <c r="AQ59" s="173">
        <v>0.11600000000000001</v>
      </c>
      <c r="AR59" s="173">
        <v>0.123</v>
      </c>
      <c r="AS59" s="173">
        <v>0.12</v>
      </c>
      <c r="AT59" s="173">
        <v>19</v>
      </c>
      <c r="AU59" s="173">
        <v>0</v>
      </c>
      <c r="AV59" s="173">
        <v>19</v>
      </c>
      <c r="AW59" s="173">
        <v>19</v>
      </c>
      <c r="AX59" s="173">
        <v>6.1</v>
      </c>
      <c r="AY59" s="173">
        <v>0</v>
      </c>
      <c r="AZ59" s="173">
        <v>2</v>
      </c>
      <c r="BA59" s="173">
        <v>0</v>
      </c>
      <c r="BB59" s="173">
        <v>0</v>
      </c>
      <c r="BC59" s="173">
        <v>0</v>
      </c>
      <c r="BD59" s="173">
        <v>1</v>
      </c>
      <c r="BE59" s="173">
        <v>0</v>
      </c>
      <c r="BF59" s="173">
        <v>0</v>
      </c>
      <c r="BG59" s="173">
        <v>4</v>
      </c>
      <c r="BH59" s="173">
        <v>0.02</v>
      </c>
      <c r="BI59" s="173">
        <v>0</v>
      </c>
      <c r="BJ59" s="173">
        <v>0</v>
      </c>
      <c r="BK59" s="173">
        <v>0.4</v>
      </c>
      <c r="BL59" s="173">
        <v>4.2000000000000003E-2</v>
      </c>
      <c r="BM59" s="173">
        <v>1.2999999999999999E-2</v>
      </c>
      <c r="BN59" s="173">
        <v>1.7000000000000001E-2</v>
      </c>
      <c r="BO59" s="173">
        <v>0</v>
      </c>
      <c r="BP59" s="173">
        <v>160</v>
      </c>
      <c r="BQ59" s="172" t="s">
        <v>321</v>
      </c>
      <c r="BR59" s="173">
        <v>115</v>
      </c>
      <c r="BS59" s="172" t="s">
        <v>330</v>
      </c>
      <c r="BT59" s="173">
        <v>10</v>
      </c>
      <c r="BU59" s="168">
        <f>AVERAGE(BP59,BR59)</f>
        <v>137.5</v>
      </c>
      <c r="BV59" s="168">
        <f>_xlfn.STDEV.P(BP59,BR59)</f>
        <v>22.5</v>
      </c>
      <c r="BW59" s="168">
        <f>(1-BT59/100)*K59</f>
        <v>453.6</v>
      </c>
      <c r="BX59" s="174">
        <f>(V59/100)*$BW59</f>
        <v>404.20296000000002</v>
      </c>
      <c r="BY59" s="174">
        <f>(W59/100)*$BW59</f>
        <v>181.44000000000003</v>
      </c>
      <c r="BZ59" s="174">
        <f>(X59/100)*$BW59</f>
        <v>4.9896000000000011</v>
      </c>
      <c r="CA59" s="174">
        <f>(Y59/100)*$BW59</f>
        <v>0.45360000000000006</v>
      </c>
      <c r="CB59" s="174">
        <f>(Z59/100)*$BW59</f>
        <v>1.5875999999999999</v>
      </c>
      <c r="CC59" s="174">
        <f>(AA59/100)*$BW59</f>
        <v>42.366239999999998</v>
      </c>
      <c r="CD59" s="174">
        <f>(AB59/100)*$BW59</f>
        <v>7.7112000000000007</v>
      </c>
      <c r="CE59" s="174">
        <f>(AC59/100)*$BW59</f>
        <v>19.23264</v>
      </c>
      <c r="CF59" s="174">
        <f>(AD59/100)*$BW59</f>
        <v>104.328</v>
      </c>
      <c r="CG59" s="174">
        <f>(AE59/100)*$BW59</f>
        <v>0.95255999999999996</v>
      </c>
      <c r="CH59" s="174">
        <f>(AF59/100)*$BW59</f>
        <v>45.360000000000007</v>
      </c>
      <c r="CI59" s="174">
        <f>(AG59/100)*$BW59</f>
        <v>131.54400000000001</v>
      </c>
      <c r="CJ59" s="174">
        <f>(AH59/100)*$BW59</f>
        <v>662.25599999999997</v>
      </c>
      <c r="CK59" s="174">
        <f>(AI59/100)*$BW59</f>
        <v>18.144000000000002</v>
      </c>
      <c r="CL59" s="174">
        <f>(AJ59/100)*$BW59</f>
        <v>0.77112000000000014</v>
      </c>
      <c r="CM59" s="174">
        <f>(AK59/100)*$BW59</f>
        <v>0.17690400000000001</v>
      </c>
      <c r="CN59" s="174">
        <f>(AL59/100)*$BW59</f>
        <v>0.58514400000000011</v>
      </c>
      <c r="CO59" s="174">
        <f>(AM59/100)*$BW59</f>
        <v>2.2680000000000002</v>
      </c>
      <c r="CP59" s="174">
        <f>(AN59/100)*$BW59</f>
        <v>33.566400000000009</v>
      </c>
      <c r="CQ59" s="174">
        <f>(AO59/100)*$BW59</f>
        <v>0.20865600000000001</v>
      </c>
      <c r="CR59" s="174">
        <f>(AP59/100)*$BW59</f>
        <v>0.12247200000000001</v>
      </c>
      <c r="CS59" s="174">
        <f>(AQ59/100)*$BW59</f>
        <v>0.52617599999999998</v>
      </c>
      <c r="CT59" s="174">
        <f>(AR59/100)*$BW59</f>
        <v>0.55792799999999998</v>
      </c>
      <c r="CU59" s="174">
        <f>(AS59/100)*$BW59</f>
        <v>0.54432000000000003</v>
      </c>
      <c r="CV59" s="174">
        <f>(AT59/100)*$BW59</f>
        <v>86.184000000000012</v>
      </c>
      <c r="CW59" s="174">
        <f>(AU59/100)*$BW59</f>
        <v>0</v>
      </c>
      <c r="CX59" s="174">
        <f>(AV59/100)*$BW59</f>
        <v>86.184000000000012</v>
      </c>
      <c r="CY59" s="174">
        <f>(AW59/100)*$BW59</f>
        <v>86.184000000000012</v>
      </c>
      <c r="CZ59" s="174">
        <f>(AX59/100)*$BW59</f>
        <v>27.669599999999999</v>
      </c>
      <c r="DA59" s="174">
        <f>(AY59/100)*$BW59</f>
        <v>0</v>
      </c>
      <c r="DB59" s="174">
        <f>(AZ59/100)*$BW59</f>
        <v>9.072000000000001</v>
      </c>
      <c r="DC59" s="174">
        <f>(BA59/100)*$BW59</f>
        <v>0</v>
      </c>
      <c r="DD59" s="174">
        <f>(BB59/100)*$BW59</f>
        <v>0</v>
      </c>
      <c r="DE59" s="174">
        <f>(BC59/100)*$BW59</f>
        <v>0</v>
      </c>
      <c r="DF59" s="174">
        <f>(BD59/100)*$BW59</f>
        <v>4.5360000000000005</v>
      </c>
      <c r="DG59" s="174">
        <f>(BE59/100)*$BW59</f>
        <v>0</v>
      </c>
      <c r="DH59" s="174">
        <f>(BF59/100)*$BW59</f>
        <v>0</v>
      </c>
      <c r="DI59" s="174">
        <f>(BG59/100)*$BW59</f>
        <v>18.144000000000002</v>
      </c>
      <c r="DJ59" s="174">
        <f>(BH59/100)*$BW59</f>
        <v>9.0720000000000009E-2</v>
      </c>
      <c r="DK59" s="174">
        <f>(BI59/100)*$BW59</f>
        <v>0</v>
      </c>
      <c r="DL59" s="174">
        <f>(BJ59/100)*$BW59</f>
        <v>0</v>
      </c>
      <c r="DM59" s="174">
        <f>(BK59/100)*$BW59</f>
        <v>1.8144000000000002</v>
      </c>
      <c r="DN59" s="174">
        <f>(BL59/100)*$BW59</f>
        <v>0.19051200000000001</v>
      </c>
      <c r="DO59" s="174">
        <f>(BM59/100)*$BW59</f>
        <v>5.8968E-2</v>
      </c>
      <c r="DP59" s="174">
        <f>(BN59/100)*$BW59</f>
        <v>7.7112000000000014E-2</v>
      </c>
      <c r="DQ59" s="174">
        <f>(BO59/100)*$BW59</f>
        <v>0</v>
      </c>
      <c r="DR59" s="174"/>
      <c r="DS59" s="174">
        <f>BX59/$M59</f>
        <v>413.2982556818182</v>
      </c>
      <c r="DT59" s="174">
        <f>BY59/$M59</f>
        <v>185.52272727272731</v>
      </c>
      <c r="DU59" s="174">
        <f>BZ59/$M59</f>
        <v>5.1018750000000015</v>
      </c>
      <c r="DV59" s="174">
        <f>CA59/$M59</f>
        <v>0.46380681818181824</v>
      </c>
      <c r="DW59" s="174">
        <f>CB59/$M59</f>
        <v>1.6233238636363636</v>
      </c>
      <c r="DX59" s="174">
        <f>CC59/$M59</f>
        <v>43.319556818181816</v>
      </c>
      <c r="DY59" s="174">
        <f>CD59/$M59</f>
        <v>7.88471590909091</v>
      </c>
      <c r="DZ59" s="174">
        <f>CE59/$M59</f>
        <v>19.66540909090909</v>
      </c>
      <c r="EA59" s="174">
        <f>CF59/$M59</f>
        <v>106.67556818181818</v>
      </c>
      <c r="EB59" s="174">
        <f>CG59/$M59</f>
        <v>0.97399431818181814</v>
      </c>
      <c r="EC59" s="174">
        <f>CH59/$M59</f>
        <v>46.380681818181827</v>
      </c>
      <c r="ED59" s="174">
        <f>CI59/$M59</f>
        <v>134.50397727272727</v>
      </c>
      <c r="EE59" s="174">
        <f>CJ59/$M59</f>
        <v>677.15795454545446</v>
      </c>
      <c r="EF59" s="174">
        <f>CK59/$M59</f>
        <v>18.552272727272729</v>
      </c>
      <c r="EG59" s="174">
        <f>CL59/$M59</f>
        <v>0.78847159090909102</v>
      </c>
      <c r="EH59" s="174">
        <f>CM59/$M59</f>
        <v>0.18088465909090909</v>
      </c>
      <c r="EI59" s="174">
        <f>CN59/$M59</f>
        <v>0.59831079545454557</v>
      </c>
      <c r="EJ59" s="174">
        <f>CO59/$M59</f>
        <v>2.3190340909090912</v>
      </c>
      <c r="EK59" s="174">
        <f>CP59/$M59</f>
        <v>34.321704545454551</v>
      </c>
      <c r="EL59" s="174">
        <f>CQ59/$M59</f>
        <v>0.21335113636363637</v>
      </c>
      <c r="EM59" s="174">
        <f>CR59/$M59</f>
        <v>0.12522784090909092</v>
      </c>
      <c r="EN59" s="174">
        <f>CS59/$M59</f>
        <v>0.53801590909090902</v>
      </c>
      <c r="EO59" s="174">
        <f>CT59/$M59</f>
        <v>0.57048238636363635</v>
      </c>
      <c r="EP59" s="174">
        <f>CU59/$M59</f>
        <v>0.5565681818181818</v>
      </c>
      <c r="EQ59" s="174">
        <f>CV59/$M59</f>
        <v>88.12329545454547</v>
      </c>
      <c r="ER59" s="174">
        <f>CW59/$M59</f>
        <v>0</v>
      </c>
      <c r="ES59" s="174">
        <f>CX59/$M59</f>
        <v>88.12329545454547</v>
      </c>
      <c r="ET59" s="174">
        <f>CY59/$M59</f>
        <v>88.12329545454547</v>
      </c>
      <c r="EU59" s="174">
        <f>CZ59/$M59</f>
        <v>28.292215909090906</v>
      </c>
      <c r="EV59" s="174">
        <f>DA59/$M59</f>
        <v>0</v>
      </c>
      <c r="EW59" s="174">
        <f>DB59/$M59</f>
        <v>9.2761363636363647</v>
      </c>
      <c r="EX59" s="174">
        <f>DC59/$M59</f>
        <v>0</v>
      </c>
      <c r="EY59" s="174">
        <f>DD59/$M59</f>
        <v>0</v>
      </c>
      <c r="EZ59" s="174">
        <f>DE59/$M59</f>
        <v>0</v>
      </c>
      <c r="FA59" s="174">
        <f>DF59/$M59</f>
        <v>4.6380681818181824</v>
      </c>
      <c r="FB59" s="174">
        <f>DG59/$M59</f>
        <v>0</v>
      </c>
      <c r="FC59" s="174">
        <f>DH59/$M59</f>
        <v>0</v>
      </c>
      <c r="FD59" s="174">
        <f>DI59/$M59</f>
        <v>18.552272727272729</v>
      </c>
      <c r="FE59" s="174">
        <f>DJ59/$M59</f>
        <v>9.2761363636363642E-2</v>
      </c>
      <c r="FF59" s="174">
        <f>DK59/$M59</f>
        <v>0</v>
      </c>
      <c r="FG59" s="174">
        <f>DL59/$M59</f>
        <v>0</v>
      </c>
      <c r="FH59" s="174">
        <f>DM59/$M59</f>
        <v>1.8552272727272729</v>
      </c>
      <c r="FI59" s="174">
        <f>DN59/$M59</f>
        <v>0.19479886363636364</v>
      </c>
      <c r="FJ59" s="174">
        <f>DO59/$M59</f>
        <v>6.0294886363636363E-2</v>
      </c>
      <c r="FK59" s="174">
        <f>DP59/$M59</f>
        <v>7.88471590909091E-2</v>
      </c>
      <c r="FL59" s="174">
        <f>DQ59/$M59</f>
        <v>0</v>
      </c>
      <c r="FN59" s="181">
        <f>DT59/MAX(DT$2:DT$108)</f>
        <v>2.8389948866922556E-2</v>
      </c>
      <c r="FO59" s="181">
        <f>DU59/MAX(DU$2:DU$108)</f>
        <v>2.7510492561267651E-2</v>
      </c>
      <c r="FP59" s="181">
        <f>DY59/MAX(DY$2:DY$108)</f>
        <v>0.15350604316188202</v>
      </c>
      <c r="FQ59" s="181">
        <f>EA59/MAX(EA$2:EA$108)</f>
        <v>5.4885556792456359E-2</v>
      </c>
      <c r="FR59" s="181">
        <f>EB59/MAX(EB$2:EB$108)</f>
        <v>1.1692498337217456E-2</v>
      </c>
      <c r="FS59" s="181">
        <f>EC59/MAX(EC$2:EC$108)</f>
        <v>0.11743115213136149</v>
      </c>
      <c r="FT59" s="181">
        <f>ED59/MAX(ED$2:ED$108)</f>
        <v>6.9371365796119078E-2</v>
      </c>
      <c r="FU59" s="181">
        <f>EE59/MAX(EE$2:EE$108)</f>
        <v>0.12213047220855877</v>
      </c>
      <c r="FV59" s="181">
        <f>EF59/MAX(EF$2:EF$108)</f>
        <v>1.5793259039428263E-2</v>
      </c>
      <c r="FW59" s="181">
        <f>EG59/MAX(EG$2:EG$108)</f>
        <v>6.1888538181955936E-2</v>
      </c>
      <c r="FX59" s="181">
        <f>EH59/MAX(EH$2:EH$108)</f>
        <v>3.8555299670544337E-2</v>
      </c>
      <c r="FY59" s="181">
        <f>EI59/MAX(EI$2:EI$108)</f>
        <v>4.8866511693372999E-2</v>
      </c>
      <c r="FZ59" s="181">
        <f>EJ59/MAX(EJ$2:EJ$108)</f>
        <v>3.8104503641444728E-3</v>
      </c>
      <c r="GA59" s="181">
        <f>EK59/MAX(EK$2:EK$108)</f>
        <v>8.8782835318505102E-2</v>
      </c>
      <c r="GB59" s="181">
        <f>EL59/MAX(EL$2:EL$108)</f>
        <v>1.5138895026361501E-2</v>
      </c>
      <c r="GC59" s="181">
        <f>EM59/MAX(EM$2:EM$108)</f>
        <v>1.4120264041706219E-2</v>
      </c>
      <c r="GD59" s="181">
        <f>EN59/MAX(EN$2:EN$108)</f>
        <v>5.0759535948379821E-3</v>
      </c>
      <c r="GE59" s="181">
        <f>EO59/MAX(EO$2:EO$108)</f>
        <v>7.2549930974306884E-2</v>
      </c>
      <c r="GF59" s="181">
        <f>EP59/MAX(EP$2:EP$108)</f>
        <v>0.17268150279235067</v>
      </c>
      <c r="GG59" s="181">
        <f>EQ59/MAX(EQ$2:EQ$108)</f>
        <v>2.6823071907600596E-2</v>
      </c>
      <c r="GH59" s="181">
        <f>ER59/MAX(ER$2:ER$108)</f>
        <v>0</v>
      </c>
      <c r="GI59" s="181">
        <f>ES59/MAX(ES$2:ES$108)</f>
        <v>7.2795086619466556E-2</v>
      </c>
      <c r="GJ59" s="181">
        <f>ET59/MAX(ET$2:ET$108)</f>
        <v>1.686811738519213E-2</v>
      </c>
      <c r="GK59" s="181">
        <f>EU59/MAX(EU$2:EU$108)</f>
        <v>2.1413219231100018E-2</v>
      </c>
      <c r="GL59" s="181">
        <f>EV59/MAX(EV$2:EV$108)</f>
        <v>0</v>
      </c>
      <c r="GM59" s="181">
        <f>EW59/MAX(EW$2:EW$108)</f>
        <v>8.5373755826685023E-5</v>
      </c>
      <c r="GN59" s="181">
        <f>EX59/MAX(EX$2:EX$108)</f>
        <v>0</v>
      </c>
      <c r="GO59" s="181">
        <f>EY59/MAX(EY$2:EY$108)</f>
        <v>0</v>
      </c>
      <c r="GP59" s="181">
        <f>EZ59/MAX(EZ$2:EZ$108)</f>
        <v>0</v>
      </c>
      <c r="GQ59" s="181">
        <f>FA59/MAX(FA$2:FA$108)</f>
        <v>8.6074469815365122E-5</v>
      </c>
      <c r="GR59" s="181">
        <f>FB59/MAX(FB$2:FB$108)</f>
        <v>0</v>
      </c>
      <c r="GS59" s="181">
        <f>FC59/MAX(FC$2:FC$108)</f>
        <v>0</v>
      </c>
      <c r="GT59" s="181">
        <f>FD59/MAX(FD$2:FD$108)</f>
        <v>5.7987429048740949E-4</v>
      </c>
      <c r="GU59" s="181">
        <f>FE59/MAX(FE$2:FE$108)</f>
        <v>1.4243281317002576E-3</v>
      </c>
      <c r="GV59" s="181">
        <f>FF59/MAX(FF$2:FF$108)</f>
        <v>0</v>
      </c>
      <c r="GW59" s="181">
        <f>FG59/MAX(FG$2:FG$108)</f>
        <v>0</v>
      </c>
      <c r="GX59" s="181">
        <f>FH59/MAX(FH$2:FH$108)</f>
        <v>8.4103719849451357E-4</v>
      </c>
      <c r="GY59" s="170">
        <f>MAX(FN59:GX59)</f>
        <v>0.17268150279235067</v>
      </c>
      <c r="GZ59" s="170">
        <f>SUM(FN59:GX59)</f>
        <v>1.2630971535429836</v>
      </c>
      <c r="HA59" s="183">
        <f>GZ59/MAX(GZ$2:GZ$108)</f>
        <v>7.0792463050632706E-2</v>
      </c>
      <c r="HB59" s="168">
        <v>58</v>
      </c>
    </row>
    <row r="60" spans="1:210" s="168" customFormat="1" x14ac:dyDescent="0.3">
      <c r="A60" s="168" t="s">
        <v>83</v>
      </c>
      <c r="B60" s="168">
        <v>3.24</v>
      </c>
      <c r="C60" s="168" t="s">
        <v>89</v>
      </c>
      <c r="D60" s="168">
        <v>27</v>
      </c>
      <c r="E60" s="168" t="s">
        <v>86</v>
      </c>
      <c r="H60" s="168">
        <f>D60/16*456</f>
        <v>769.5</v>
      </c>
      <c r="K60" s="169">
        <f>AVERAGE(H60:J60)</f>
        <v>769.5</v>
      </c>
      <c r="L60" s="169"/>
      <c r="M60" s="170">
        <f>B60</f>
        <v>3.24</v>
      </c>
      <c r="N60" s="169"/>
      <c r="O60" s="169"/>
      <c r="P60" s="169">
        <f>K60/B60</f>
        <v>237.49999999999997</v>
      </c>
      <c r="Q60" s="171">
        <f>1/B60</f>
        <v>0.30864197530864196</v>
      </c>
      <c r="R60" s="168">
        <f>1/K60</f>
        <v>1.2995451591942819E-3</v>
      </c>
      <c r="T60" s="172" t="s">
        <v>482</v>
      </c>
      <c r="U60" s="172" t="s">
        <v>483</v>
      </c>
      <c r="V60" s="173">
        <v>88.15</v>
      </c>
      <c r="W60" s="173">
        <v>43</v>
      </c>
      <c r="X60" s="173">
        <v>1.39</v>
      </c>
      <c r="Y60" s="173">
        <v>0.49</v>
      </c>
      <c r="Z60" s="173">
        <v>0.37</v>
      </c>
      <c r="AA60" s="173">
        <v>9.61</v>
      </c>
      <c r="AB60" s="173">
        <v>5.3</v>
      </c>
      <c r="AC60" s="173">
        <v>4.88</v>
      </c>
      <c r="AD60" s="173">
        <v>29</v>
      </c>
      <c r="AE60" s="173">
        <v>0.62</v>
      </c>
      <c r="AF60" s="173">
        <v>20</v>
      </c>
      <c r="AG60" s="173">
        <v>22</v>
      </c>
      <c r="AH60" s="173">
        <v>162</v>
      </c>
      <c r="AI60" s="173">
        <v>1</v>
      </c>
      <c r="AJ60" s="173">
        <v>0.53</v>
      </c>
      <c r="AK60" s="173">
        <v>0.16500000000000001</v>
      </c>
      <c r="AL60" s="173">
        <v>0.64600000000000002</v>
      </c>
      <c r="AM60" s="173">
        <v>0.4</v>
      </c>
      <c r="AN60" s="173">
        <v>21</v>
      </c>
      <c r="AO60" s="173">
        <v>0.02</v>
      </c>
      <c r="AP60" s="173">
        <v>2.5999999999999999E-2</v>
      </c>
      <c r="AQ60" s="173">
        <v>0.64600000000000002</v>
      </c>
      <c r="AR60" s="173">
        <v>0.27600000000000002</v>
      </c>
      <c r="AS60" s="173">
        <v>0.03</v>
      </c>
      <c r="AT60" s="173">
        <v>25</v>
      </c>
      <c r="AU60" s="173">
        <v>0</v>
      </c>
      <c r="AV60" s="173">
        <v>25</v>
      </c>
      <c r="AW60" s="173">
        <v>25</v>
      </c>
      <c r="AX60" s="173">
        <v>8.5</v>
      </c>
      <c r="AY60" s="173">
        <v>0</v>
      </c>
      <c r="AZ60" s="173">
        <v>214</v>
      </c>
      <c r="BA60" s="173">
        <v>11</v>
      </c>
      <c r="BB60" s="173">
        <v>0</v>
      </c>
      <c r="BC60" s="173">
        <v>0</v>
      </c>
      <c r="BD60" s="173">
        <v>128</v>
      </c>
      <c r="BE60" s="173">
        <v>0</v>
      </c>
      <c r="BF60" s="173">
        <v>0</v>
      </c>
      <c r="BG60" s="173">
        <v>118</v>
      </c>
      <c r="BH60" s="173">
        <v>1.17</v>
      </c>
      <c r="BI60" s="173">
        <v>0</v>
      </c>
      <c r="BJ60" s="173">
        <v>0</v>
      </c>
      <c r="BK60" s="173">
        <v>19.8</v>
      </c>
      <c r="BL60" s="173">
        <v>1.4E-2</v>
      </c>
      <c r="BM60" s="173">
        <v>4.7E-2</v>
      </c>
      <c r="BN60" s="173">
        <v>0.28000000000000003</v>
      </c>
      <c r="BO60" s="173">
        <v>0</v>
      </c>
      <c r="BP60" s="173">
        <v>144</v>
      </c>
      <c r="BQ60" s="172" t="s">
        <v>386</v>
      </c>
      <c r="BR60" s="176"/>
      <c r="BS60" s="172" t="s">
        <v>393</v>
      </c>
      <c r="BT60" s="173">
        <v>4</v>
      </c>
      <c r="BU60" s="168">
        <f>AVERAGE(BP60,BR60)</f>
        <v>144</v>
      </c>
      <c r="BV60" s="168">
        <f>_xlfn.STDEV.P(BP60,BR60)</f>
        <v>0</v>
      </c>
      <c r="BW60" s="168">
        <f>(1-BT60/100)*K60</f>
        <v>738.72</v>
      </c>
      <c r="BX60" s="174">
        <f>(V60/100)*$BW60</f>
        <v>651.18168000000003</v>
      </c>
      <c r="BY60" s="174">
        <f>(W60/100)*$BW60</f>
        <v>317.64960000000002</v>
      </c>
      <c r="BZ60" s="174">
        <f>(X60/100)*$BW60</f>
        <v>10.268208</v>
      </c>
      <c r="CA60" s="174">
        <f>(Y60/100)*$BW60</f>
        <v>3.6197279999999998</v>
      </c>
      <c r="CB60" s="174">
        <f>(Z60/100)*$BW60</f>
        <v>2.7332640000000001</v>
      </c>
      <c r="CC60" s="174">
        <f>(AA60/100)*$BW60</f>
        <v>70.990991999999991</v>
      </c>
      <c r="CD60" s="174">
        <f>(AB60/100)*$BW60</f>
        <v>39.152160000000002</v>
      </c>
      <c r="CE60" s="174">
        <f>(AC60/100)*$BW60</f>
        <v>36.049535999999996</v>
      </c>
      <c r="CF60" s="174">
        <f>(AD60/100)*$BW60</f>
        <v>214.22880000000001</v>
      </c>
      <c r="CG60" s="174">
        <f>(AE60/100)*$BW60</f>
        <v>4.5800640000000001</v>
      </c>
      <c r="CH60" s="174">
        <f>(AF60/100)*$BW60</f>
        <v>147.744</v>
      </c>
      <c r="CI60" s="174">
        <f>(AG60/100)*$BW60</f>
        <v>162.51840000000001</v>
      </c>
      <c r="CJ60" s="174">
        <f>(AH60/100)*$BW60</f>
        <v>1196.7264</v>
      </c>
      <c r="CK60" s="174">
        <f>(AI60/100)*$BW60</f>
        <v>7.3872</v>
      </c>
      <c r="CL60" s="174">
        <f>(AJ60/100)*$BW60</f>
        <v>3.915216</v>
      </c>
      <c r="CM60" s="174">
        <f>(AK60/100)*$BW60</f>
        <v>1.218888</v>
      </c>
      <c r="CN60" s="174">
        <f>(AL60/100)*$BW60</f>
        <v>4.7721312000000005</v>
      </c>
      <c r="CO60" s="174">
        <f>(AM60/100)*$BW60</f>
        <v>2.9548800000000002</v>
      </c>
      <c r="CP60" s="174">
        <f>(AN60/100)*$BW60</f>
        <v>155.13120000000001</v>
      </c>
      <c r="CQ60" s="174">
        <f>(AO60/100)*$BW60</f>
        <v>0.14774400000000001</v>
      </c>
      <c r="CR60" s="174">
        <f>(AP60/100)*$BW60</f>
        <v>0.19206719999999999</v>
      </c>
      <c r="CS60" s="174">
        <f>(AQ60/100)*$BW60</f>
        <v>4.7721312000000005</v>
      </c>
      <c r="CT60" s="174">
        <f>(AR60/100)*$BW60</f>
        <v>2.0388672000000003</v>
      </c>
      <c r="CU60" s="174">
        <f>(AS60/100)*$BW60</f>
        <v>0.22161599999999998</v>
      </c>
      <c r="CV60" s="174">
        <f>(AT60/100)*$BW60</f>
        <v>184.68</v>
      </c>
      <c r="CW60" s="174">
        <f>(AU60/100)*$BW60</f>
        <v>0</v>
      </c>
      <c r="CX60" s="174">
        <f>(AV60/100)*$BW60</f>
        <v>184.68</v>
      </c>
      <c r="CY60" s="174">
        <f>(AW60/100)*$BW60</f>
        <v>184.68</v>
      </c>
      <c r="CZ60" s="174">
        <f>(AX60/100)*$BW60</f>
        <v>62.791200000000003</v>
      </c>
      <c r="DA60" s="174">
        <f>(AY60/100)*$BW60</f>
        <v>0</v>
      </c>
      <c r="DB60" s="174">
        <f>(AZ60/100)*$BW60</f>
        <v>1580.8608000000002</v>
      </c>
      <c r="DC60" s="174">
        <f>(BA60/100)*$BW60</f>
        <v>81.259200000000007</v>
      </c>
      <c r="DD60" s="174">
        <f>(BB60/100)*$BW60</f>
        <v>0</v>
      </c>
      <c r="DE60" s="174">
        <f>(BC60/100)*$BW60</f>
        <v>0</v>
      </c>
      <c r="DF60" s="174">
        <f>(BD60/100)*$BW60</f>
        <v>945.5616</v>
      </c>
      <c r="DG60" s="174">
        <f>(BE60/100)*$BW60</f>
        <v>0</v>
      </c>
      <c r="DH60" s="174">
        <f>(BF60/100)*$BW60</f>
        <v>0</v>
      </c>
      <c r="DI60" s="174">
        <f>(BG60/100)*$BW60</f>
        <v>871.68960000000004</v>
      </c>
      <c r="DJ60" s="174">
        <f>(BH60/100)*$BW60</f>
        <v>8.6430239999999987</v>
      </c>
      <c r="DK60" s="174">
        <f>(BI60/100)*$BW60</f>
        <v>0</v>
      </c>
      <c r="DL60" s="174">
        <f>(BJ60/100)*$BW60</f>
        <v>0</v>
      </c>
      <c r="DM60" s="174">
        <f>(BK60/100)*$BW60</f>
        <v>146.26656</v>
      </c>
      <c r="DN60" s="174">
        <f>(BL60/100)*$BW60</f>
        <v>0.10342080000000002</v>
      </c>
      <c r="DO60" s="174">
        <f>(BM60/100)*$BW60</f>
        <v>0.34719840000000002</v>
      </c>
      <c r="DP60" s="174">
        <f>(BN60/100)*$BW60</f>
        <v>2.0684160000000005</v>
      </c>
      <c r="DQ60" s="174">
        <f>(BO60/100)*$BW60</f>
        <v>0</v>
      </c>
      <c r="DR60" s="174"/>
      <c r="DS60" s="174">
        <f>BX60/$M60</f>
        <v>200.982</v>
      </c>
      <c r="DT60" s="174">
        <f>BY60/$M60</f>
        <v>98.04</v>
      </c>
      <c r="DU60" s="174">
        <f>BZ60/$M60</f>
        <v>3.1691999999999996</v>
      </c>
      <c r="DV60" s="174">
        <f>CA60/$M60</f>
        <v>1.1172</v>
      </c>
      <c r="DW60" s="174">
        <f>CB60/$M60</f>
        <v>0.84360000000000002</v>
      </c>
      <c r="DX60" s="174">
        <f>CC60/$M60</f>
        <v>21.910799999999995</v>
      </c>
      <c r="DY60" s="174">
        <f>CD60/$M60</f>
        <v>12.084</v>
      </c>
      <c r="DZ60" s="174">
        <f>CE60/$M60</f>
        <v>11.126399999999999</v>
      </c>
      <c r="EA60" s="174">
        <f>CF60/$M60</f>
        <v>66.12</v>
      </c>
      <c r="EB60" s="174">
        <f>CG60/$M60</f>
        <v>1.4136</v>
      </c>
      <c r="EC60" s="174">
        <f>CH60/$M60</f>
        <v>45.599999999999994</v>
      </c>
      <c r="ED60" s="174">
        <f>CI60/$M60</f>
        <v>50.160000000000004</v>
      </c>
      <c r="EE60" s="174">
        <f>CJ60/$M60</f>
        <v>369.35999999999996</v>
      </c>
      <c r="EF60" s="174">
        <f>CK60/$M60</f>
        <v>2.2799999999999998</v>
      </c>
      <c r="EG60" s="174">
        <f>CL60/$M60</f>
        <v>1.2083999999999999</v>
      </c>
      <c r="EH60" s="174">
        <f>CM60/$M60</f>
        <v>0.37619999999999998</v>
      </c>
      <c r="EI60" s="174">
        <f>CN60/$M60</f>
        <v>1.47288</v>
      </c>
      <c r="EJ60" s="174">
        <f>CO60/$M60</f>
        <v>0.91200000000000003</v>
      </c>
      <c r="EK60" s="174">
        <f>CP60/$M60</f>
        <v>47.879999999999995</v>
      </c>
      <c r="EL60" s="174">
        <f>CQ60/$M60</f>
        <v>4.5600000000000002E-2</v>
      </c>
      <c r="EM60" s="174">
        <f>CR60/$M60</f>
        <v>5.9279999999999992E-2</v>
      </c>
      <c r="EN60" s="174">
        <f>CS60/$M60</f>
        <v>1.47288</v>
      </c>
      <c r="EO60" s="174">
        <f>CT60/$M60</f>
        <v>0.62928000000000006</v>
      </c>
      <c r="EP60" s="174">
        <f>CU60/$M60</f>
        <v>6.8399999999999989E-2</v>
      </c>
      <c r="EQ60" s="174">
        <f>CV60/$M60</f>
        <v>57</v>
      </c>
      <c r="ER60" s="174">
        <f>CW60/$M60</f>
        <v>0</v>
      </c>
      <c r="ES60" s="174">
        <f>CX60/$M60</f>
        <v>57</v>
      </c>
      <c r="ET60" s="174">
        <f>CY60/$M60</f>
        <v>57</v>
      </c>
      <c r="EU60" s="174">
        <f>CZ60/$M60</f>
        <v>19.38</v>
      </c>
      <c r="EV60" s="174">
        <f>DA60/$M60</f>
        <v>0</v>
      </c>
      <c r="EW60" s="174">
        <f>DB60/$M60</f>
        <v>487.92</v>
      </c>
      <c r="EX60" s="174">
        <f>DC60/$M60</f>
        <v>25.080000000000002</v>
      </c>
      <c r="EY60" s="174">
        <f>DD60/$M60</f>
        <v>0</v>
      </c>
      <c r="EZ60" s="174">
        <f>DE60/$M60</f>
        <v>0</v>
      </c>
      <c r="FA60" s="174">
        <f>DF60/$M60</f>
        <v>291.83999999999997</v>
      </c>
      <c r="FB60" s="174">
        <f>DG60/$M60</f>
        <v>0</v>
      </c>
      <c r="FC60" s="174">
        <f>DH60/$M60</f>
        <v>0</v>
      </c>
      <c r="FD60" s="174">
        <f>DI60/$M60</f>
        <v>269.04000000000002</v>
      </c>
      <c r="FE60" s="174">
        <f>DJ60/$M60</f>
        <v>2.6675999999999993</v>
      </c>
      <c r="FF60" s="174">
        <f>DK60/$M60</f>
        <v>0</v>
      </c>
      <c r="FG60" s="174">
        <f>DL60/$M60</f>
        <v>0</v>
      </c>
      <c r="FH60" s="174">
        <f>DM60/$M60</f>
        <v>45.143999999999998</v>
      </c>
      <c r="FI60" s="174">
        <f>DN60/$M60</f>
        <v>3.1920000000000004E-2</v>
      </c>
      <c r="FJ60" s="174">
        <f>DO60/$M60</f>
        <v>0.10716000000000001</v>
      </c>
      <c r="FK60" s="174">
        <f>DP60/$M60</f>
        <v>0.63840000000000008</v>
      </c>
      <c r="FL60" s="174">
        <f>DQ60/$M60</f>
        <v>0</v>
      </c>
      <c r="FN60" s="181">
        <f>DT60/MAX(DT$2:DT$108)</f>
        <v>1.5002747252747252E-2</v>
      </c>
      <c r="FO60" s="181">
        <f>DU60/MAX(DU$2:DU$108)</f>
        <v>1.7089060987415295E-2</v>
      </c>
      <c r="FP60" s="181">
        <f>DY60/MAX(DY$2:DY$108)</f>
        <v>0.23526111111111114</v>
      </c>
      <c r="FQ60" s="181">
        <f>EA60/MAX(EA$2:EA$108)</f>
        <v>3.4019345544350696E-2</v>
      </c>
      <c r="FR60" s="181">
        <f>EB60/MAX(EB$2:EB$108)</f>
        <v>1.6969827586206899E-2</v>
      </c>
      <c r="FS60" s="181">
        <f>EC60/MAX(EC$2:EC$108)</f>
        <v>0.11545454545454543</v>
      </c>
      <c r="FT60" s="181">
        <f>ED60/MAX(ED$2:ED$108)</f>
        <v>2.5870370370370373E-2</v>
      </c>
      <c r="FU60" s="181">
        <f>EE60/MAX(EE$2:EE$108)</f>
        <v>6.6616822429906547E-2</v>
      </c>
      <c r="FV60" s="181">
        <f>EF60/MAX(EF$2:EF$108)</f>
        <v>1.9409282700421941E-3</v>
      </c>
      <c r="FW60" s="181">
        <f>EG60/MAX(EG$2:EG$108)</f>
        <v>9.4849466234856669E-2</v>
      </c>
      <c r="FX60" s="181">
        <f>EH60/MAX(EH$2:EH$108)</f>
        <v>8.0186477996285463E-2</v>
      </c>
      <c r="FY60" s="181">
        <f>EI60/MAX(EI$2:EI$108)</f>
        <v>0.12029618768328444</v>
      </c>
      <c r="FZ60" s="181">
        <f>EJ60/MAX(EJ$2:EJ$108)</f>
        <v>1.4985250737463128E-3</v>
      </c>
      <c r="GA60" s="181">
        <f>EK60/MAX(EK$2:EK$108)</f>
        <v>0.12385521673086605</v>
      </c>
      <c r="GB60" s="181">
        <f>EL60/MAX(EL$2:EL$108)</f>
        <v>3.2356687898089168E-3</v>
      </c>
      <c r="GC60" s="181">
        <f>EM60/MAX(EM$2:EM$108)</f>
        <v>6.6842105263157899E-3</v>
      </c>
      <c r="GD60" s="181">
        <f>EN60/MAX(EN$2:EN$108)</f>
        <v>1.3896002710027101E-2</v>
      </c>
      <c r="GE60" s="181">
        <f>EO60/MAX(EO$2:EO$108)</f>
        <v>8.0027397260273983E-2</v>
      </c>
      <c r="GF60" s="181">
        <f>EP60/MAX(EP$2:EP$108)</f>
        <v>2.1221864951768487E-2</v>
      </c>
      <c r="GG60" s="181">
        <f>EQ60/MAX(EQ$2:EQ$108)</f>
        <v>1.7349726775956281E-2</v>
      </c>
      <c r="GH60" s="181">
        <f>ER60/MAX(ER$2:ER$108)</f>
        <v>0</v>
      </c>
      <c r="GI60" s="181">
        <f>ES60/MAX(ES$2:ES$108)</f>
        <v>4.708539230072073E-2</v>
      </c>
      <c r="GJ60" s="181">
        <f>ET60/MAX(ET$2:ET$108)</f>
        <v>1.0910652920962199E-2</v>
      </c>
      <c r="GK60" s="181">
        <f>EU60/MAX(EU$2:EU$108)</f>
        <v>1.4667928098391672E-2</v>
      </c>
      <c r="GL60" s="181">
        <f>EV60/MAX(EV$2:EV$108)</f>
        <v>0</v>
      </c>
      <c r="GM60" s="181">
        <f>EW60/MAX(EW$2:EW$108)</f>
        <v>4.4906156302586568E-3</v>
      </c>
      <c r="GN60" s="181">
        <f>EX60/MAX(EX$2:EX$108)</f>
        <v>4.6181793715938911E-3</v>
      </c>
      <c r="GO60" s="181">
        <f>EY60/MAX(EY$2:EY$108)</f>
        <v>0</v>
      </c>
      <c r="GP60" s="181">
        <f>EZ60/MAX(EZ$2:EZ$108)</f>
        <v>0</v>
      </c>
      <c r="GQ60" s="181">
        <f>FA60/MAX(FA$2:FA$108)</f>
        <v>5.416042258582927E-3</v>
      </c>
      <c r="GR60" s="181">
        <f>FB60/MAX(FB$2:FB$108)</f>
        <v>0</v>
      </c>
      <c r="GS60" s="181">
        <f>FC60/MAX(FC$2:FC$108)</f>
        <v>0</v>
      </c>
      <c r="GT60" s="181">
        <f>FD60/MAX(FD$2:FD$108)</f>
        <v>8.4091788324883454E-3</v>
      </c>
      <c r="GU60" s="181">
        <f>FE60/MAX(FE$2:FE$108)</f>
        <v>4.0960347877358486E-2</v>
      </c>
      <c r="GV60" s="181">
        <f>FF60/MAX(FF$2:FF$108)</f>
        <v>0</v>
      </c>
      <c r="GW60" s="181">
        <f>FG60/MAX(FG$2:FG$108)</f>
        <v>0</v>
      </c>
      <c r="GX60" s="181">
        <f>FH60/MAX(FH$2:FH$108)</f>
        <v>2.0465300314943008E-2</v>
      </c>
      <c r="GY60" s="170">
        <f>MAX(FN60:GX60)</f>
        <v>0.23526111111111114</v>
      </c>
      <c r="GZ60" s="170">
        <f>SUM(FN60:GX60)</f>
        <v>1.2483491413451853</v>
      </c>
      <c r="HA60" s="183">
        <f>GZ60/MAX(GZ$2:GZ$108)</f>
        <v>6.9965885217206064E-2</v>
      </c>
      <c r="HB60" s="168">
        <v>64</v>
      </c>
    </row>
    <row r="61" spans="1:210" s="168" customFormat="1" x14ac:dyDescent="0.3">
      <c r="A61" s="168" t="s">
        <v>20</v>
      </c>
      <c r="B61" s="168">
        <v>0.57999999999999996</v>
      </c>
      <c r="C61" s="168" t="s">
        <v>49</v>
      </c>
      <c r="D61" s="168">
        <v>219</v>
      </c>
      <c r="H61" s="168">
        <v>219</v>
      </c>
      <c r="K61" s="169">
        <f>AVERAGE(H61:J61)</f>
        <v>219</v>
      </c>
      <c r="L61" s="169"/>
      <c r="M61" s="170">
        <f>B61</f>
        <v>0.57999999999999996</v>
      </c>
      <c r="N61" s="169"/>
      <c r="O61" s="169"/>
      <c r="P61" s="169">
        <f>K61/B61</f>
        <v>377.58620689655174</v>
      </c>
      <c r="Q61" s="171">
        <f>1/B61</f>
        <v>1.7241379310344829</v>
      </c>
      <c r="R61" s="168">
        <f>1/K61</f>
        <v>4.5662100456621002E-3</v>
      </c>
      <c r="T61" s="172" t="s">
        <v>342</v>
      </c>
      <c r="U61" s="172" t="s">
        <v>343</v>
      </c>
      <c r="V61" s="173">
        <v>83.46</v>
      </c>
      <c r="W61" s="173">
        <v>60</v>
      </c>
      <c r="X61" s="173">
        <v>0.82</v>
      </c>
      <c r="Y61" s="173">
        <v>0.38</v>
      </c>
      <c r="Z61" s="173">
        <v>0.36</v>
      </c>
      <c r="AA61" s="173">
        <v>14.98</v>
      </c>
      <c r="AB61" s="173">
        <v>1.6</v>
      </c>
      <c r="AC61" s="173">
        <v>13.66</v>
      </c>
      <c r="AD61" s="173">
        <v>11</v>
      </c>
      <c r="AE61" s="173">
        <v>0.16</v>
      </c>
      <c r="AF61" s="173">
        <v>10</v>
      </c>
      <c r="AG61" s="173">
        <v>14</v>
      </c>
      <c r="AH61" s="173">
        <v>168</v>
      </c>
      <c r="AI61" s="173">
        <v>1</v>
      </c>
      <c r="AJ61" s="173">
        <v>0.09</v>
      </c>
      <c r="AK61" s="173">
        <v>0.111</v>
      </c>
      <c r="AL61" s="173">
        <v>6.3E-2</v>
      </c>
      <c r="AM61" s="173">
        <v>0.6</v>
      </c>
      <c r="AN61" s="173">
        <v>36.4</v>
      </c>
      <c r="AO61" s="173">
        <v>2.8000000000000001E-2</v>
      </c>
      <c r="AP61" s="173">
        <v>3.7999999999999999E-2</v>
      </c>
      <c r="AQ61" s="173">
        <v>0.66900000000000004</v>
      </c>
      <c r="AR61" s="173">
        <v>0.19700000000000001</v>
      </c>
      <c r="AS61" s="173">
        <v>0.11899999999999999</v>
      </c>
      <c r="AT61" s="173">
        <v>43</v>
      </c>
      <c r="AU61" s="173">
        <v>0</v>
      </c>
      <c r="AV61" s="173">
        <v>43</v>
      </c>
      <c r="AW61" s="173">
        <v>43</v>
      </c>
      <c r="AX61" s="173">
        <v>7.6</v>
      </c>
      <c r="AY61" s="173">
        <v>0</v>
      </c>
      <c r="AZ61" s="173">
        <v>1082</v>
      </c>
      <c r="BA61" s="173">
        <v>54</v>
      </c>
      <c r="BB61" s="173">
        <v>0</v>
      </c>
      <c r="BC61" s="173">
        <v>9</v>
      </c>
      <c r="BD61" s="173">
        <v>640</v>
      </c>
      <c r="BE61" s="173">
        <v>10</v>
      </c>
      <c r="BF61" s="173">
        <v>3</v>
      </c>
      <c r="BG61" s="173">
        <v>23</v>
      </c>
      <c r="BH61" s="173">
        <v>0.9</v>
      </c>
      <c r="BI61" s="173">
        <v>0</v>
      </c>
      <c r="BJ61" s="173">
        <v>0</v>
      </c>
      <c r="BK61" s="173">
        <v>4.2</v>
      </c>
      <c r="BL61" s="173">
        <v>9.1999999999999998E-2</v>
      </c>
      <c r="BM61" s="173">
        <v>0.14000000000000001</v>
      </c>
      <c r="BN61" s="173">
        <v>7.0999999999999994E-2</v>
      </c>
      <c r="BO61" s="173">
        <v>0</v>
      </c>
      <c r="BP61" s="173">
        <v>165</v>
      </c>
      <c r="BQ61" s="172" t="s">
        <v>344</v>
      </c>
      <c r="BR61" s="173">
        <v>336</v>
      </c>
      <c r="BS61" s="172" t="s">
        <v>345</v>
      </c>
      <c r="BT61" s="173">
        <v>29</v>
      </c>
      <c r="BU61" s="168">
        <f>AVERAGE(BP61,BR61)</f>
        <v>250.5</v>
      </c>
      <c r="BV61" s="168">
        <f>_xlfn.STDEV.P(BP61,BR61)</f>
        <v>85.5</v>
      </c>
      <c r="BW61" s="168">
        <f>(1-BT61/100)*K61</f>
        <v>155.48999999999998</v>
      </c>
      <c r="BX61" s="174">
        <f>(V61/100)*$BW61</f>
        <v>129.77195399999997</v>
      </c>
      <c r="BY61" s="174">
        <f>(W61/100)*$BW61</f>
        <v>93.293999999999983</v>
      </c>
      <c r="BZ61" s="174">
        <f>(X61/100)*$BW61</f>
        <v>1.2750179999999998</v>
      </c>
      <c r="CA61" s="174">
        <f>(Y61/100)*$BW61</f>
        <v>0.59086199999999989</v>
      </c>
      <c r="CB61" s="174">
        <f>(Z61/100)*$BW61</f>
        <v>0.55976399999999993</v>
      </c>
      <c r="CC61" s="174">
        <f>(AA61/100)*$BW61</f>
        <v>23.292401999999999</v>
      </c>
      <c r="CD61" s="174">
        <f>(AB61/100)*$BW61</f>
        <v>2.4878399999999998</v>
      </c>
      <c r="CE61" s="174">
        <f>(AC61/100)*$BW61</f>
        <v>21.239933999999998</v>
      </c>
      <c r="CF61" s="174">
        <f>(AD61/100)*$BW61</f>
        <v>17.103899999999999</v>
      </c>
      <c r="CG61" s="174">
        <f>(AE61/100)*$BW61</f>
        <v>0.24878399999999998</v>
      </c>
      <c r="CH61" s="174">
        <f>(AF61/100)*$BW61</f>
        <v>15.548999999999999</v>
      </c>
      <c r="CI61" s="174">
        <f>(AG61/100)*$BW61</f>
        <v>21.768599999999999</v>
      </c>
      <c r="CJ61" s="174">
        <f>(AH61/100)*$BW61</f>
        <v>261.22319999999996</v>
      </c>
      <c r="CK61" s="174">
        <f>(AI61/100)*$BW61</f>
        <v>1.5548999999999999</v>
      </c>
      <c r="CL61" s="174">
        <f>(AJ61/100)*$BW61</f>
        <v>0.13994099999999998</v>
      </c>
      <c r="CM61" s="174">
        <f>(AK61/100)*$BW61</f>
        <v>0.17259389999999999</v>
      </c>
      <c r="CN61" s="174">
        <f>(AL61/100)*$BW61</f>
        <v>9.7958699999999996E-2</v>
      </c>
      <c r="CO61" s="174">
        <f>(AM61/100)*$BW61</f>
        <v>0.93293999999999988</v>
      </c>
      <c r="CP61" s="174">
        <f>(AN61/100)*$BW61</f>
        <v>56.598359999999992</v>
      </c>
      <c r="CQ61" s="174">
        <f>(AO61/100)*$BW61</f>
        <v>4.3537199999999998E-2</v>
      </c>
      <c r="CR61" s="174">
        <f>(AP61/100)*$BW61</f>
        <v>5.9086199999999985E-2</v>
      </c>
      <c r="CS61" s="174">
        <f>(AQ61/100)*$BW61</f>
        <v>1.0402281</v>
      </c>
      <c r="CT61" s="174">
        <f>(AR61/100)*$BW61</f>
        <v>0.30631529999999996</v>
      </c>
      <c r="CU61" s="174">
        <f>(AS61/100)*$BW61</f>
        <v>0.18503309999999995</v>
      </c>
      <c r="CV61" s="174">
        <f>(AT61/100)*$BW61</f>
        <v>66.860699999999994</v>
      </c>
      <c r="CW61" s="174">
        <f>(AU61/100)*$BW61</f>
        <v>0</v>
      </c>
      <c r="CX61" s="174">
        <f>(AV61/100)*$BW61</f>
        <v>66.860699999999994</v>
      </c>
      <c r="CY61" s="174">
        <f>(AW61/100)*$BW61</f>
        <v>66.860699999999994</v>
      </c>
      <c r="CZ61" s="174">
        <f>(AX61/100)*$BW61</f>
        <v>11.817239999999998</v>
      </c>
      <c r="DA61" s="174">
        <f>(AY61/100)*$BW61</f>
        <v>0</v>
      </c>
      <c r="DB61" s="174">
        <f>(AZ61/100)*$BW61</f>
        <v>1682.4017999999999</v>
      </c>
      <c r="DC61" s="174">
        <f>(BA61/100)*$BW61</f>
        <v>83.96459999999999</v>
      </c>
      <c r="DD61" s="174">
        <f>(BB61/100)*$BW61</f>
        <v>0</v>
      </c>
      <c r="DE61" s="174">
        <f>(BC61/100)*$BW61</f>
        <v>13.994099999999998</v>
      </c>
      <c r="DF61" s="174">
        <f>(BD61/100)*$BW61</f>
        <v>995.13599999999997</v>
      </c>
      <c r="DG61" s="174">
        <f>(BE61/100)*$BW61</f>
        <v>15.548999999999999</v>
      </c>
      <c r="DH61" s="174">
        <f>(BF61/100)*$BW61</f>
        <v>4.664699999999999</v>
      </c>
      <c r="DI61" s="174">
        <f>(BG61/100)*$BW61</f>
        <v>35.762699999999995</v>
      </c>
      <c r="DJ61" s="174">
        <f>(BH61/100)*$BW61</f>
        <v>1.39941</v>
      </c>
      <c r="DK61" s="174">
        <f>(BI61/100)*$BW61</f>
        <v>0</v>
      </c>
      <c r="DL61" s="174">
        <f>(BJ61/100)*$BW61</f>
        <v>0</v>
      </c>
      <c r="DM61" s="174">
        <f>(BK61/100)*$BW61</f>
        <v>6.5305799999999996</v>
      </c>
      <c r="DN61" s="174">
        <f>(BL61/100)*$BW61</f>
        <v>0.14305079999999998</v>
      </c>
      <c r="DO61" s="174">
        <f>(BM61/100)*$BW61</f>
        <v>0.21768599999999999</v>
      </c>
      <c r="DP61" s="174">
        <f>(BN61/100)*$BW61</f>
        <v>0.11039789999999997</v>
      </c>
      <c r="DQ61" s="174">
        <f>(BO61/100)*$BW61</f>
        <v>0</v>
      </c>
      <c r="DR61" s="174"/>
      <c r="DS61" s="174">
        <f>BX61/$M61</f>
        <v>223.74474827586204</v>
      </c>
      <c r="DT61" s="174">
        <f>BY61/$M61</f>
        <v>160.85172413793103</v>
      </c>
      <c r="DU61" s="174">
        <f>BZ61/$M61</f>
        <v>2.1983068965517241</v>
      </c>
      <c r="DV61" s="174">
        <f>CA61/$M61</f>
        <v>1.0187275862068965</v>
      </c>
      <c r="DW61" s="174">
        <f>CB61/$M61</f>
        <v>0.96511034482758618</v>
      </c>
      <c r="DX61" s="174">
        <f>CC61/$M61</f>
        <v>40.159313793103451</v>
      </c>
      <c r="DY61" s="174">
        <f>CD61/$M61</f>
        <v>4.2893793103448274</v>
      </c>
      <c r="DZ61" s="174">
        <f>CE61/$M61</f>
        <v>36.620575862068968</v>
      </c>
      <c r="EA61" s="174">
        <f>CF61/$M61</f>
        <v>29.489482758620692</v>
      </c>
      <c r="EB61" s="174">
        <f>CG61/$M61</f>
        <v>0.42893793103448274</v>
      </c>
      <c r="EC61" s="174">
        <f>CH61/$M61</f>
        <v>26.808620689655175</v>
      </c>
      <c r="ED61" s="174">
        <f>CI61/$M61</f>
        <v>37.53206896551724</v>
      </c>
      <c r="EE61" s="174">
        <f>CJ61/$M61</f>
        <v>450.38482758620688</v>
      </c>
      <c r="EF61" s="174">
        <f>CK61/$M61</f>
        <v>2.6808620689655172</v>
      </c>
      <c r="EG61" s="174">
        <f>CL61/$M61</f>
        <v>0.24127758620689654</v>
      </c>
      <c r="EH61" s="174">
        <f>CM61/$M61</f>
        <v>0.29757568965517245</v>
      </c>
      <c r="EI61" s="174">
        <f>CN61/$M61</f>
        <v>0.1688943103448276</v>
      </c>
      <c r="EJ61" s="174">
        <f>CO61/$M61</f>
        <v>1.6085172413793103</v>
      </c>
      <c r="EK61" s="174">
        <f>CP61/$M61</f>
        <v>97.583379310344824</v>
      </c>
      <c r="EL61" s="174">
        <f>CQ61/$M61</f>
        <v>7.5064137931034489E-2</v>
      </c>
      <c r="EM61" s="174">
        <f>CR61/$M61</f>
        <v>0.10187275862068963</v>
      </c>
      <c r="EN61" s="174">
        <f>CS61/$M61</f>
        <v>1.7934967241379312</v>
      </c>
      <c r="EO61" s="174">
        <f>CT61/$M61</f>
        <v>0.52812982758620686</v>
      </c>
      <c r="EP61" s="174">
        <f>CU61/$M61</f>
        <v>0.3190225862068965</v>
      </c>
      <c r="EQ61" s="174">
        <f>CV61/$M61</f>
        <v>115.27706896551724</v>
      </c>
      <c r="ER61" s="174">
        <f>CW61/$M61</f>
        <v>0</v>
      </c>
      <c r="ES61" s="174">
        <f>CX61/$M61</f>
        <v>115.27706896551724</v>
      </c>
      <c r="ET61" s="174">
        <f>CY61/$M61</f>
        <v>115.27706896551724</v>
      </c>
      <c r="EU61" s="174">
        <f>CZ61/$M61</f>
        <v>20.37455172413793</v>
      </c>
      <c r="EV61" s="174">
        <f>DA61/$M61</f>
        <v>0</v>
      </c>
      <c r="EW61" s="174">
        <f>DB61/$M61</f>
        <v>2900.6927586206898</v>
      </c>
      <c r="EX61" s="174">
        <f>DC61/$M61</f>
        <v>144.76655172413791</v>
      </c>
      <c r="EY61" s="174">
        <f>DD61/$M61</f>
        <v>0</v>
      </c>
      <c r="EZ61" s="174">
        <f>DE61/$M61</f>
        <v>24.127758620689654</v>
      </c>
      <c r="FA61" s="174">
        <f>DF61/$M61</f>
        <v>1715.7517241379312</v>
      </c>
      <c r="FB61" s="174">
        <f>DG61/$M61</f>
        <v>26.808620689655175</v>
      </c>
      <c r="FC61" s="174">
        <f>DH61/$M61</f>
        <v>8.0425862068965497</v>
      </c>
      <c r="FD61" s="174">
        <f>DI61/$M61</f>
        <v>61.659827586206895</v>
      </c>
      <c r="FE61" s="174">
        <f>DJ61/$M61</f>
        <v>2.4127758620689659</v>
      </c>
      <c r="FF61" s="174">
        <f>DK61/$M61</f>
        <v>0</v>
      </c>
      <c r="FG61" s="174">
        <f>DL61/$M61</f>
        <v>0</v>
      </c>
      <c r="FH61" s="174">
        <f>DM61/$M61</f>
        <v>11.259620689655172</v>
      </c>
      <c r="FI61" s="174">
        <f>DN61/$M61</f>
        <v>0.24663931034482756</v>
      </c>
      <c r="FJ61" s="174">
        <f>DO61/$M61</f>
        <v>0.3753206896551724</v>
      </c>
      <c r="FK61" s="174">
        <f>DP61/$M61</f>
        <v>0.19034120689655168</v>
      </c>
      <c r="FL61" s="174">
        <f>DQ61/$M61</f>
        <v>0</v>
      </c>
      <c r="FN61" s="181">
        <f>DT61/MAX(DT$2:DT$108)</f>
        <v>2.461462425958796E-2</v>
      </c>
      <c r="FO61" s="181">
        <f>DU61/MAX(DU$2:DU$108)</f>
        <v>1.1853780330754784E-2</v>
      </c>
      <c r="FP61" s="181">
        <f>DY61/MAX(DY$2:DY$108)</f>
        <v>8.350911474087519E-2</v>
      </c>
      <c r="FQ61" s="181">
        <f>EA61/MAX(EA$2:EA$108)</f>
        <v>1.5172608951749688E-2</v>
      </c>
      <c r="FR61" s="181">
        <f>EB61/MAX(EB$2:EB$108)</f>
        <v>5.1492662244195511E-3</v>
      </c>
      <c r="FS61" s="181">
        <f>EC61/MAX(EC$2:EC$108)</f>
        <v>6.7876691140075898E-2</v>
      </c>
      <c r="FT61" s="181">
        <f>ED61/MAX(ED$2:ED$108)</f>
        <v>1.9357426732540161E-2</v>
      </c>
      <c r="FU61" s="181">
        <f>EE61/MAX(EE$2:EE$108)</f>
        <v>8.1230252556948296E-2</v>
      </c>
      <c r="FV61" s="181">
        <f>EF61/MAX(EF$2:EF$108)</f>
        <v>2.2821758674293766E-3</v>
      </c>
      <c r="FW61" s="181">
        <f>EG61/MAX(EG$2:EG$108)</f>
        <v>1.8938307072292913E-2</v>
      </c>
      <c r="FX61" s="181">
        <f>EH61/MAX(EH$2:EH$108)</f>
        <v>6.3427821612876023E-2</v>
      </c>
      <c r="FY61" s="181">
        <f>EI61/MAX(EI$2:EI$108)</f>
        <v>1.3794295296208972E-2</v>
      </c>
      <c r="FZ61" s="181">
        <f>EJ61/MAX(EJ$2:EJ$108)</f>
        <v>2.642986203684371E-3</v>
      </c>
      <c r="GA61" s="181">
        <f>EK61/MAX(EK$2:EK$108)</f>
        <v>0.2524271218423782</v>
      </c>
      <c r="GB61" s="181">
        <f>EL61/MAX(EL$2:EL$108)</f>
        <v>5.3263747442403499E-3</v>
      </c>
      <c r="GC61" s="181">
        <f>EM61/MAX(EM$2:EM$108)</f>
        <v>1.1486824654474381E-2</v>
      </c>
      <c r="GD61" s="181">
        <f>EN61/MAX(EN$2:EN$108)</f>
        <v>1.6920886520996565E-2</v>
      </c>
      <c r="GE61" s="181">
        <f>EO61/MAX(EO$2:EO$108)</f>
        <v>6.7163830913490624E-2</v>
      </c>
      <c r="GF61" s="181">
        <f>EP61/MAX(EP$2:EP$108)</f>
        <v>9.8980325161501154E-2</v>
      </c>
      <c r="GG61" s="181">
        <f>EQ61/MAX(EQ$2:EQ$108)</f>
        <v>3.508816929973322E-2</v>
      </c>
      <c r="GH61" s="181">
        <f>ER61/MAX(ER$2:ER$108)</f>
        <v>0</v>
      </c>
      <c r="GI61" s="181">
        <f>ES61/MAX(ES$2:ES$108)</f>
        <v>9.5225719570502076E-2</v>
      </c>
      <c r="GJ61" s="181">
        <f>ET61/MAX(ET$2:ET$108)</f>
        <v>2.2065755951378625E-2</v>
      </c>
      <c r="GK61" s="181">
        <f>EU61/MAX(EU$2:EU$108)</f>
        <v>1.5420663556584996E-2</v>
      </c>
      <c r="GL61" s="181">
        <f>EV61/MAX(EV$2:EV$108)</f>
        <v>0</v>
      </c>
      <c r="GM61" s="181">
        <f>EW61/MAX(EW$2:EW$108)</f>
        <v>2.6696786851205467E-2</v>
      </c>
      <c r="GN61" s="181">
        <f>EX61/MAX(EX$2:EX$108)</f>
        <v>2.6657013671020486E-2</v>
      </c>
      <c r="GO61" s="181">
        <f>EY61/MAX(EY$2:EY$108)</f>
        <v>0</v>
      </c>
      <c r="GP61" s="181">
        <f>EZ61/MAX(EZ$2:EZ$108)</f>
        <v>1.0669449916260235E-3</v>
      </c>
      <c r="GQ61" s="181">
        <f>FA61/MAX(FA$2:FA$108)</f>
        <v>3.1841364594187065E-2</v>
      </c>
      <c r="GR61" s="181">
        <f>FB61/MAX(FB$2:FB$108)</f>
        <v>2.3524554884893573E-3</v>
      </c>
      <c r="GS61" s="181">
        <f>FC61/MAX(FC$2:FC$108)</f>
        <v>3.2174179989840989E-4</v>
      </c>
      <c r="GT61" s="181">
        <f>FD61/MAX(FD$2:FD$108)</f>
        <v>1.9272543746387597E-3</v>
      </c>
      <c r="GU61" s="181">
        <f>FE61/MAX(FE$2:FE$108)</f>
        <v>3.7047585342794419E-2</v>
      </c>
      <c r="GV61" s="181">
        <f>FF61/MAX(FF$2:FF$108)</f>
        <v>0</v>
      </c>
      <c r="GW61" s="181">
        <f>FG61/MAX(FG$2:FG$108)</f>
        <v>0</v>
      </c>
      <c r="GX61" s="181">
        <f>FH61/MAX(FH$2:FH$108)</f>
        <v>5.1043664461753241E-3</v>
      </c>
      <c r="GY61" s="170">
        <f>MAX(FN61:GX61)</f>
        <v>0.2524271218423782</v>
      </c>
      <c r="GZ61" s="170">
        <f>SUM(FN61:GX61)</f>
        <v>1.1629705367647589</v>
      </c>
      <c r="HA61" s="183">
        <f>GZ61/MAX(GZ$2:GZ$108)</f>
        <v>6.5180693758955563E-2</v>
      </c>
      <c r="HB61" s="168">
        <v>61</v>
      </c>
    </row>
    <row r="62" spans="1:210" s="168" customFormat="1" x14ac:dyDescent="0.3">
      <c r="A62" s="168" t="s">
        <v>30</v>
      </c>
      <c r="B62" s="168">
        <v>0.98</v>
      </c>
      <c r="C62" s="168" t="s">
        <v>50</v>
      </c>
      <c r="D62" s="168">
        <v>428</v>
      </c>
      <c r="H62" s="168">
        <v>428</v>
      </c>
      <c r="K62" s="169">
        <f>AVERAGE(H62:J62)</f>
        <v>428</v>
      </c>
      <c r="L62" s="169"/>
      <c r="M62" s="170">
        <f>B62*D62/453.5</f>
        <v>0.92489525909592063</v>
      </c>
      <c r="N62" s="169"/>
      <c r="O62" s="169"/>
      <c r="P62" s="169">
        <f>K62/B62</f>
        <v>436.73469387755102</v>
      </c>
      <c r="Q62" s="171">
        <f>1/B62</f>
        <v>1.0204081632653061</v>
      </c>
      <c r="R62" s="168">
        <f>1/K62</f>
        <v>2.3364485981308409E-3</v>
      </c>
      <c r="T62" s="172" t="s">
        <v>360</v>
      </c>
      <c r="U62" s="172" t="s">
        <v>361</v>
      </c>
      <c r="V62" s="173">
        <v>89.11</v>
      </c>
      <c r="W62" s="173">
        <v>40</v>
      </c>
      <c r="X62" s="173">
        <v>1.1000000000000001</v>
      </c>
      <c r="Y62" s="173">
        <v>0.1</v>
      </c>
      <c r="Z62" s="173">
        <v>0.35</v>
      </c>
      <c r="AA62" s="173">
        <v>9.34</v>
      </c>
      <c r="AB62" s="173">
        <v>1.7</v>
      </c>
      <c r="AC62" s="173">
        <v>4.24</v>
      </c>
      <c r="AD62" s="173">
        <v>23</v>
      </c>
      <c r="AE62" s="173">
        <v>0.21</v>
      </c>
      <c r="AF62" s="173">
        <v>10</v>
      </c>
      <c r="AG62" s="173">
        <v>29</v>
      </c>
      <c r="AH62" s="173">
        <v>146</v>
      </c>
      <c r="AI62" s="173">
        <v>4</v>
      </c>
      <c r="AJ62" s="173">
        <v>0.17</v>
      </c>
      <c r="AK62" s="173">
        <v>3.9E-2</v>
      </c>
      <c r="AL62" s="173">
        <v>0.129</v>
      </c>
      <c r="AM62" s="173">
        <v>0.5</v>
      </c>
      <c r="AN62" s="173">
        <v>7.4</v>
      </c>
      <c r="AO62" s="173">
        <v>4.5999999999999999E-2</v>
      </c>
      <c r="AP62" s="173">
        <v>2.7E-2</v>
      </c>
      <c r="AQ62" s="173">
        <v>0.11600000000000001</v>
      </c>
      <c r="AR62" s="173">
        <v>0.123</v>
      </c>
      <c r="AS62" s="173">
        <v>0.12</v>
      </c>
      <c r="AT62" s="173">
        <v>19</v>
      </c>
      <c r="AU62" s="173">
        <v>0</v>
      </c>
      <c r="AV62" s="173">
        <v>19</v>
      </c>
      <c r="AW62" s="173">
        <v>19</v>
      </c>
      <c r="AX62" s="173">
        <v>6.1</v>
      </c>
      <c r="AY62" s="173">
        <v>0</v>
      </c>
      <c r="AZ62" s="173">
        <v>2</v>
      </c>
      <c r="BA62" s="173">
        <v>0</v>
      </c>
      <c r="BB62" s="173">
        <v>0</v>
      </c>
      <c r="BC62" s="173">
        <v>0</v>
      </c>
      <c r="BD62" s="173">
        <v>1</v>
      </c>
      <c r="BE62" s="173">
        <v>0</v>
      </c>
      <c r="BF62" s="173">
        <v>0</v>
      </c>
      <c r="BG62" s="173">
        <v>4</v>
      </c>
      <c r="BH62" s="173">
        <v>0.02</v>
      </c>
      <c r="BI62" s="173">
        <v>0</v>
      </c>
      <c r="BJ62" s="173">
        <v>0</v>
      </c>
      <c r="BK62" s="173">
        <v>0.4</v>
      </c>
      <c r="BL62" s="173">
        <v>4.2000000000000003E-2</v>
      </c>
      <c r="BM62" s="173">
        <v>1.2999999999999999E-2</v>
      </c>
      <c r="BN62" s="173">
        <v>1.7000000000000001E-2</v>
      </c>
      <c r="BO62" s="173">
        <v>0</v>
      </c>
      <c r="BP62" s="173">
        <v>160</v>
      </c>
      <c r="BQ62" s="172" t="s">
        <v>321</v>
      </c>
      <c r="BR62" s="173">
        <v>115</v>
      </c>
      <c r="BS62" s="172" t="s">
        <v>330</v>
      </c>
      <c r="BT62" s="173">
        <v>10</v>
      </c>
      <c r="BU62" s="168">
        <f>AVERAGE(BP62,BR62)</f>
        <v>137.5</v>
      </c>
      <c r="BV62" s="168">
        <f>_xlfn.STDEV.P(BP62,BR62)</f>
        <v>22.5</v>
      </c>
      <c r="BW62" s="168">
        <f>(1-BT62/100)*K62</f>
        <v>385.2</v>
      </c>
      <c r="BX62" s="174">
        <f>(V62/100)*$BW62</f>
        <v>343.25171999999998</v>
      </c>
      <c r="BY62" s="174">
        <f>(W62/100)*$BW62</f>
        <v>154.08000000000001</v>
      </c>
      <c r="BZ62" s="174">
        <f>(X62/100)*$BW62</f>
        <v>4.2372000000000005</v>
      </c>
      <c r="CA62" s="174">
        <f>(Y62/100)*$BW62</f>
        <v>0.38519999999999999</v>
      </c>
      <c r="CB62" s="174">
        <f>(Z62/100)*$BW62</f>
        <v>1.3481999999999998</v>
      </c>
      <c r="CC62" s="174">
        <f>(AA62/100)*$BW62</f>
        <v>35.977679999999999</v>
      </c>
      <c r="CD62" s="174">
        <f>(AB62/100)*$BW62</f>
        <v>6.5484</v>
      </c>
      <c r="CE62" s="174">
        <f>(AC62/100)*$BW62</f>
        <v>16.33248</v>
      </c>
      <c r="CF62" s="174">
        <f>(AD62/100)*$BW62</f>
        <v>88.596000000000004</v>
      </c>
      <c r="CG62" s="174">
        <f>(AE62/100)*$BW62</f>
        <v>0.80891999999999997</v>
      </c>
      <c r="CH62" s="174">
        <f>(AF62/100)*$BW62</f>
        <v>38.520000000000003</v>
      </c>
      <c r="CI62" s="174">
        <f>(AG62/100)*$BW62</f>
        <v>111.70799999999998</v>
      </c>
      <c r="CJ62" s="174">
        <f>(AH62/100)*$BW62</f>
        <v>562.39199999999994</v>
      </c>
      <c r="CK62" s="174">
        <f>(AI62/100)*$BW62</f>
        <v>15.407999999999999</v>
      </c>
      <c r="CL62" s="174">
        <f>(AJ62/100)*$BW62</f>
        <v>0.65483999999999998</v>
      </c>
      <c r="CM62" s="174">
        <f>(AK62/100)*$BW62</f>
        <v>0.150228</v>
      </c>
      <c r="CN62" s="174">
        <f>(AL62/100)*$BW62</f>
        <v>0.49690800000000002</v>
      </c>
      <c r="CO62" s="174">
        <f>(AM62/100)*$BW62</f>
        <v>1.9259999999999999</v>
      </c>
      <c r="CP62" s="174">
        <f>(AN62/100)*$BW62</f>
        <v>28.504800000000003</v>
      </c>
      <c r="CQ62" s="174">
        <f>(AO62/100)*$BW62</f>
        <v>0.17719199999999999</v>
      </c>
      <c r="CR62" s="174">
        <f>(AP62/100)*$BW62</f>
        <v>0.104004</v>
      </c>
      <c r="CS62" s="174">
        <f>(AQ62/100)*$BW62</f>
        <v>0.44683200000000001</v>
      </c>
      <c r="CT62" s="174">
        <f>(AR62/100)*$BW62</f>
        <v>0.47379599999999999</v>
      </c>
      <c r="CU62" s="174">
        <f>(AS62/100)*$BW62</f>
        <v>0.46223999999999993</v>
      </c>
      <c r="CV62" s="174">
        <f>(AT62/100)*$BW62</f>
        <v>73.188000000000002</v>
      </c>
      <c r="CW62" s="174">
        <f>(AU62/100)*$BW62</f>
        <v>0</v>
      </c>
      <c r="CX62" s="174">
        <f>(AV62/100)*$BW62</f>
        <v>73.188000000000002</v>
      </c>
      <c r="CY62" s="174">
        <f>(AW62/100)*$BW62</f>
        <v>73.188000000000002</v>
      </c>
      <c r="CZ62" s="174">
        <f>(AX62/100)*$BW62</f>
        <v>23.497199999999999</v>
      </c>
      <c r="DA62" s="174">
        <f>(AY62/100)*$BW62</f>
        <v>0</v>
      </c>
      <c r="DB62" s="174">
        <f>(AZ62/100)*$BW62</f>
        <v>7.7039999999999997</v>
      </c>
      <c r="DC62" s="174">
        <f>(BA62/100)*$BW62</f>
        <v>0</v>
      </c>
      <c r="DD62" s="174">
        <f>(BB62/100)*$BW62</f>
        <v>0</v>
      </c>
      <c r="DE62" s="174">
        <f>(BC62/100)*$BW62</f>
        <v>0</v>
      </c>
      <c r="DF62" s="174">
        <f>(BD62/100)*$BW62</f>
        <v>3.8519999999999999</v>
      </c>
      <c r="DG62" s="174">
        <f>(BE62/100)*$BW62</f>
        <v>0</v>
      </c>
      <c r="DH62" s="174">
        <f>(BF62/100)*$BW62</f>
        <v>0</v>
      </c>
      <c r="DI62" s="174">
        <f>(BG62/100)*$BW62</f>
        <v>15.407999999999999</v>
      </c>
      <c r="DJ62" s="174">
        <f>(BH62/100)*$BW62</f>
        <v>7.7039999999999997E-2</v>
      </c>
      <c r="DK62" s="174">
        <f>(BI62/100)*$BW62</f>
        <v>0</v>
      </c>
      <c r="DL62" s="174">
        <f>(BJ62/100)*$BW62</f>
        <v>0</v>
      </c>
      <c r="DM62" s="174">
        <f>(BK62/100)*$BW62</f>
        <v>1.5407999999999999</v>
      </c>
      <c r="DN62" s="174">
        <f>(BL62/100)*$BW62</f>
        <v>0.16178400000000001</v>
      </c>
      <c r="DO62" s="174">
        <f>(BM62/100)*$BW62</f>
        <v>5.0075999999999996E-2</v>
      </c>
      <c r="DP62" s="174">
        <f>(BN62/100)*$BW62</f>
        <v>6.5484000000000001E-2</v>
      </c>
      <c r="DQ62" s="174">
        <f>(BO62/100)*$BW62</f>
        <v>0</v>
      </c>
      <c r="DR62" s="174"/>
      <c r="DS62" s="174">
        <f>BX62/$M62</f>
        <v>371.12496428571427</v>
      </c>
      <c r="DT62" s="174">
        <f>BY62/$M62</f>
        <v>166.59183673469389</v>
      </c>
      <c r="DU62" s="174">
        <f>BZ62/$M62</f>
        <v>4.5812755102040823</v>
      </c>
      <c r="DV62" s="174">
        <f>CA62/$M62</f>
        <v>0.41647959183673466</v>
      </c>
      <c r="DW62" s="174">
        <f>CB62/$M62</f>
        <v>1.4576785714285712</v>
      </c>
      <c r="DX62" s="174">
        <f>CC62/$M62</f>
        <v>38.899193877551021</v>
      </c>
      <c r="DY62" s="174">
        <f>CD62/$M62</f>
        <v>7.0801530612244896</v>
      </c>
      <c r="DZ62" s="174">
        <f>CE62/$M62</f>
        <v>17.658734693877552</v>
      </c>
      <c r="EA62" s="174">
        <f>CF62/$M62</f>
        <v>95.790306122448982</v>
      </c>
      <c r="EB62" s="174">
        <f>CG62/$M62</f>
        <v>0.87460714285714281</v>
      </c>
      <c r="EC62" s="174">
        <f>CH62/$M62</f>
        <v>41.647959183673471</v>
      </c>
      <c r="ED62" s="174">
        <f>CI62/$M62</f>
        <v>120.77908163265305</v>
      </c>
      <c r="EE62" s="174">
        <f>CJ62/$M62</f>
        <v>608.06020408163261</v>
      </c>
      <c r="EF62" s="174">
        <f>CK62/$M62</f>
        <v>16.659183673469386</v>
      </c>
      <c r="EG62" s="174">
        <f>CL62/$M62</f>
        <v>0.7080153061224489</v>
      </c>
      <c r="EH62" s="174">
        <f>CM62/$M62</f>
        <v>0.16242704081632653</v>
      </c>
      <c r="EI62" s="174">
        <f>CN62/$M62</f>
        <v>0.53725867346938772</v>
      </c>
      <c r="EJ62" s="174">
        <f>CO62/$M62</f>
        <v>2.0823979591836732</v>
      </c>
      <c r="EK62" s="174">
        <f>CP62/$M62</f>
        <v>30.819489795918368</v>
      </c>
      <c r="EL62" s="174">
        <f>CQ62/$M62</f>
        <v>0.19158061224489795</v>
      </c>
      <c r="EM62" s="174">
        <f>CR62/$M62</f>
        <v>0.11244948979591836</v>
      </c>
      <c r="EN62" s="174">
        <f>CS62/$M62</f>
        <v>0.48311632653061226</v>
      </c>
      <c r="EO62" s="174">
        <f>CT62/$M62</f>
        <v>0.51226989795918365</v>
      </c>
      <c r="EP62" s="174">
        <f>CU62/$M62</f>
        <v>0.49977551020408156</v>
      </c>
      <c r="EQ62" s="174">
        <f>CV62/$M62</f>
        <v>79.131122448979596</v>
      </c>
      <c r="ER62" s="174">
        <f>CW62/$M62</f>
        <v>0</v>
      </c>
      <c r="ES62" s="174">
        <f>CX62/$M62</f>
        <v>79.131122448979596</v>
      </c>
      <c r="ET62" s="174">
        <f>CY62/$M62</f>
        <v>79.131122448979596</v>
      </c>
      <c r="EU62" s="174">
        <f>CZ62/$M62</f>
        <v>25.405255102040815</v>
      </c>
      <c r="EV62" s="174">
        <f>DA62/$M62</f>
        <v>0</v>
      </c>
      <c r="EW62" s="174">
        <f>DB62/$M62</f>
        <v>8.3295918367346928</v>
      </c>
      <c r="EX62" s="174">
        <f>DC62/$M62</f>
        <v>0</v>
      </c>
      <c r="EY62" s="174">
        <f>DD62/$M62</f>
        <v>0</v>
      </c>
      <c r="EZ62" s="174">
        <f>DE62/$M62</f>
        <v>0</v>
      </c>
      <c r="FA62" s="174">
        <f>DF62/$M62</f>
        <v>4.1647959183673464</v>
      </c>
      <c r="FB62" s="174">
        <f>DG62/$M62</f>
        <v>0</v>
      </c>
      <c r="FC62" s="174">
        <f>DH62/$M62</f>
        <v>0</v>
      </c>
      <c r="FD62" s="174">
        <f>DI62/$M62</f>
        <v>16.659183673469386</v>
      </c>
      <c r="FE62" s="174">
        <f>DJ62/$M62</f>
        <v>8.3295918367346941E-2</v>
      </c>
      <c r="FF62" s="174">
        <f>DK62/$M62</f>
        <v>0</v>
      </c>
      <c r="FG62" s="174">
        <f>DL62/$M62</f>
        <v>0</v>
      </c>
      <c r="FH62" s="174">
        <f>DM62/$M62</f>
        <v>1.6659183673469387</v>
      </c>
      <c r="FI62" s="174">
        <f>DN62/$M62</f>
        <v>0.17492142857142859</v>
      </c>
      <c r="FJ62" s="174">
        <f>DO62/$M62</f>
        <v>5.4142346938775503E-2</v>
      </c>
      <c r="FK62" s="174">
        <f>DP62/$M62</f>
        <v>7.0801530612244895E-2</v>
      </c>
      <c r="FL62" s="174">
        <f>DQ62/$M62</f>
        <v>0</v>
      </c>
      <c r="FN62" s="181">
        <f>DT62/MAX(DT$2:DT$108)</f>
        <v>2.5493015309073313E-2</v>
      </c>
      <c r="FO62" s="181">
        <f>DU62/MAX(DU$2:DU$108)</f>
        <v>2.470329944277095E-2</v>
      </c>
      <c r="FP62" s="181">
        <f>DY62/MAX(DY$2:DY$108)</f>
        <v>0.1378421612065879</v>
      </c>
      <c r="FQ62" s="181">
        <f>EA62/MAX(EA$2:EA$108)</f>
        <v>4.9284989772817957E-2</v>
      </c>
      <c r="FR62" s="181">
        <f>EB62/MAX(EB$2:EB$108)</f>
        <v>1.0499386261991185E-2</v>
      </c>
      <c r="FS62" s="181">
        <f>EC62/MAX(EC$2:EC$108)</f>
        <v>0.10544838150571234</v>
      </c>
      <c r="FT62" s="181">
        <f>ED62/MAX(ED$2:ED$108)</f>
        <v>6.2292655000596719E-2</v>
      </c>
      <c r="FU62" s="181">
        <f>EE62/MAX(EE$2:EE$108)</f>
        <v>0.10966817912605278</v>
      </c>
      <c r="FV62" s="181">
        <f>EF62/MAX(EF$2:EF$108)</f>
        <v>1.418170199458864E-2</v>
      </c>
      <c r="FW62" s="181">
        <f>EG62/MAX(EG$2:EG$108)</f>
        <v>5.5573381224613479E-2</v>
      </c>
      <c r="FX62" s="181">
        <f>EH62/MAX(EH$2:EH$108)</f>
        <v>3.462108541844798E-2</v>
      </c>
      <c r="FY62" s="181">
        <f>EI62/MAX(EI$2:EI$108)</f>
        <v>4.3880132949151253E-2</v>
      </c>
      <c r="FZ62" s="181">
        <f>EJ62/MAX(EJ$2:EJ$108)</f>
        <v>3.4216288984154439E-3</v>
      </c>
      <c r="GA62" s="181">
        <f>EK62/MAX(EK$2:EK$108)</f>
        <v>7.9723362326820896E-2</v>
      </c>
      <c r="GB62" s="181">
        <f>EL62/MAX(EL$2:EL$108)</f>
        <v>1.3594109819589917E-2</v>
      </c>
      <c r="GC62" s="181">
        <f>EM62/MAX(EM$2:EM$108)</f>
        <v>1.2679420772144357E-2</v>
      </c>
      <c r="GD62" s="181">
        <f>EN62/MAX(EN$2:EN$108)</f>
        <v>4.5579991463851272E-3</v>
      </c>
      <c r="GE62" s="181">
        <f>EO62/MAX(EO$2:EO$108)</f>
        <v>6.5146876793255162E-2</v>
      </c>
      <c r="GF62" s="181">
        <f>EP62/MAX(EP$2:EP$108)</f>
        <v>0.15506094128292711</v>
      </c>
      <c r="GG62" s="181">
        <f>EQ62/MAX(EQ$2:EQ$108)</f>
        <v>2.4086023753763796E-2</v>
      </c>
      <c r="GH62" s="181">
        <f>ER62/MAX(ER$2:ER$108)</f>
        <v>0</v>
      </c>
      <c r="GI62" s="181">
        <f>ES62/MAX(ES$2:ES$108)</f>
        <v>6.5367016556255667E-2</v>
      </c>
      <c r="GJ62" s="181">
        <f>ET62/MAX(ET$2:ET$108)</f>
        <v>1.5146880917315381E-2</v>
      </c>
      <c r="GK62" s="181">
        <f>EU62/MAX(EU$2:EU$108)</f>
        <v>1.9228196860579611E-2</v>
      </c>
      <c r="GL62" s="181">
        <f>EV62/MAX(EV$2:EV$108)</f>
        <v>0</v>
      </c>
      <c r="GM62" s="181">
        <f>EW62/MAX(EW$2:EW$108)</f>
        <v>7.6662148089268176E-5</v>
      </c>
      <c r="GN62" s="181">
        <f>EX62/MAX(EX$2:EX$108)</f>
        <v>0</v>
      </c>
      <c r="GO62" s="181">
        <f>EY62/MAX(EY$2:EY$108)</f>
        <v>0</v>
      </c>
      <c r="GP62" s="181">
        <f>EZ62/MAX(EZ$2:EZ$108)</f>
        <v>0</v>
      </c>
      <c r="GQ62" s="181">
        <f>FA62/MAX(FA$2:FA$108)</f>
        <v>7.7291360650531929E-5</v>
      </c>
      <c r="GR62" s="181">
        <f>FB62/MAX(FB$2:FB$108)</f>
        <v>0</v>
      </c>
      <c r="GS62" s="181">
        <f>FC62/MAX(FC$2:FC$108)</f>
        <v>0</v>
      </c>
      <c r="GT62" s="181">
        <f>FD62/MAX(FD$2:FD$108)</f>
        <v>5.2070344451930631E-4</v>
      </c>
      <c r="GU62" s="181">
        <f>FE62/MAX(FE$2:FE$108)</f>
        <v>1.2789885264247211E-3</v>
      </c>
      <c r="GV62" s="181">
        <f>FF62/MAX(FF$2:FF$108)</f>
        <v>0</v>
      </c>
      <c r="GW62" s="181">
        <f>FG62/MAX(FG$2:FG$108)</f>
        <v>0</v>
      </c>
      <c r="GX62" s="181">
        <f>FH62/MAX(FH$2:FH$108)</f>
        <v>7.5521707619915493E-4</v>
      </c>
      <c r="GY62" s="170">
        <f>MAX(FN62:GX62)</f>
        <v>0.15506094128292711</v>
      </c>
      <c r="GZ62" s="170">
        <f>SUM(FN62:GX62)</f>
        <v>1.1342096888957403</v>
      </c>
      <c r="HA62" s="183">
        <f>GZ62/MAX(GZ$2:GZ$108)</f>
        <v>6.3568742331180386E-2</v>
      </c>
      <c r="HB62" s="168">
        <v>62</v>
      </c>
    </row>
    <row r="63" spans="1:210" s="168" customFormat="1" x14ac:dyDescent="0.3">
      <c r="A63" s="168" t="s">
        <v>35</v>
      </c>
      <c r="B63" s="168">
        <v>1.78</v>
      </c>
      <c r="C63" s="168" t="s">
        <v>50</v>
      </c>
      <c r="D63" s="168">
        <v>374</v>
      </c>
      <c r="H63" s="168">
        <v>374</v>
      </c>
      <c r="K63" s="169">
        <f>AVERAGE(H63:J63)</f>
        <v>374</v>
      </c>
      <c r="L63" s="169"/>
      <c r="M63" s="170">
        <f>B63*D63/453.5</f>
        <v>1.4679603087100332</v>
      </c>
      <c r="N63" s="169"/>
      <c r="O63" s="169"/>
      <c r="P63" s="169">
        <f>K63/B63</f>
        <v>210.11235955056179</v>
      </c>
      <c r="Q63" s="171">
        <f>1/B63</f>
        <v>0.5617977528089888</v>
      </c>
      <c r="R63" s="168">
        <f>1/K63</f>
        <v>2.6737967914438501E-3</v>
      </c>
      <c r="T63" s="172" t="s">
        <v>430</v>
      </c>
      <c r="U63" s="172" t="s">
        <v>431</v>
      </c>
      <c r="V63" s="173">
        <v>94.79</v>
      </c>
      <c r="W63" s="173">
        <v>17</v>
      </c>
      <c r="X63" s="173">
        <v>1.21</v>
      </c>
      <c r="Y63" s="173">
        <v>0.32</v>
      </c>
      <c r="Z63" s="173">
        <v>0.57999999999999996</v>
      </c>
      <c r="AA63" s="173">
        <v>3.11</v>
      </c>
      <c r="AB63" s="173">
        <v>1</v>
      </c>
      <c r="AC63" s="173">
        <v>2.5</v>
      </c>
      <c r="AD63" s="173">
        <v>16</v>
      </c>
      <c r="AE63" s="173">
        <v>0.37</v>
      </c>
      <c r="AF63" s="173">
        <v>18</v>
      </c>
      <c r="AG63" s="173">
        <v>38</v>
      </c>
      <c r="AH63" s="173">
        <v>261</v>
      </c>
      <c r="AI63" s="173">
        <v>8</v>
      </c>
      <c r="AJ63" s="173">
        <v>0.32</v>
      </c>
      <c r="AK63" s="173">
        <v>5.2999999999999999E-2</v>
      </c>
      <c r="AL63" s="173">
        <v>0.17699999999999999</v>
      </c>
      <c r="AM63" s="173">
        <v>0.2</v>
      </c>
      <c r="AN63" s="173">
        <v>17.899999999999999</v>
      </c>
      <c r="AO63" s="173">
        <v>4.4999999999999998E-2</v>
      </c>
      <c r="AP63" s="173">
        <v>9.4E-2</v>
      </c>
      <c r="AQ63" s="173">
        <v>0.45100000000000001</v>
      </c>
      <c r="AR63" s="173">
        <v>0.20399999999999999</v>
      </c>
      <c r="AS63" s="173">
        <v>0.16300000000000001</v>
      </c>
      <c r="AT63" s="173">
        <v>24</v>
      </c>
      <c r="AU63" s="173">
        <v>0</v>
      </c>
      <c r="AV63" s="173">
        <v>24</v>
      </c>
      <c r="AW63" s="173">
        <v>24</v>
      </c>
      <c r="AX63" s="173">
        <v>9.5</v>
      </c>
      <c r="AY63" s="173">
        <v>0</v>
      </c>
      <c r="AZ63" s="173">
        <v>200</v>
      </c>
      <c r="BA63" s="173">
        <v>10</v>
      </c>
      <c r="BB63" s="173">
        <v>0</v>
      </c>
      <c r="BC63" s="173">
        <v>0</v>
      </c>
      <c r="BD63" s="173">
        <v>120</v>
      </c>
      <c r="BE63" s="173">
        <v>0</v>
      </c>
      <c r="BF63" s="173">
        <v>0</v>
      </c>
      <c r="BG63" s="173">
        <v>2125</v>
      </c>
      <c r="BH63" s="173">
        <v>0.12</v>
      </c>
      <c r="BI63" s="173">
        <v>0</v>
      </c>
      <c r="BJ63" s="173">
        <v>0</v>
      </c>
      <c r="BK63" s="173">
        <v>4.3</v>
      </c>
      <c r="BL63" s="173">
        <v>8.4000000000000005E-2</v>
      </c>
      <c r="BM63" s="173">
        <v>1.0999999999999999E-2</v>
      </c>
      <c r="BN63" s="173">
        <v>9.0999999999999998E-2</v>
      </c>
      <c r="BO63" s="173">
        <v>0</v>
      </c>
      <c r="BP63" s="173">
        <v>124</v>
      </c>
      <c r="BQ63" s="172" t="s">
        <v>321</v>
      </c>
      <c r="BR63" s="173">
        <v>113</v>
      </c>
      <c r="BS63" s="172" t="s">
        <v>330</v>
      </c>
      <c r="BT63" s="173">
        <v>5</v>
      </c>
      <c r="BU63" s="168">
        <f>AVERAGE(BP63,BR63)</f>
        <v>118.5</v>
      </c>
      <c r="BV63" s="168">
        <f>_xlfn.STDEV.P(BP63,BR63)</f>
        <v>5.5</v>
      </c>
      <c r="BW63" s="168">
        <f>(1-BT63/100)*K63</f>
        <v>355.3</v>
      </c>
      <c r="BX63" s="174">
        <f>(V63/100)*$BW63</f>
        <v>336.78887000000003</v>
      </c>
      <c r="BY63" s="174">
        <f>(W63/100)*$BW63</f>
        <v>60.401000000000003</v>
      </c>
      <c r="BZ63" s="174">
        <f>(X63/100)*$BW63</f>
        <v>4.2991299999999999</v>
      </c>
      <c r="CA63" s="174">
        <f>(Y63/100)*$BW63</f>
        <v>1.1369600000000002</v>
      </c>
      <c r="CB63" s="174">
        <f>(Z63/100)*$BW63</f>
        <v>2.06074</v>
      </c>
      <c r="CC63" s="174">
        <f>(AA63/100)*$BW63</f>
        <v>11.04983</v>
      </c>
      <c r="CD63" s="174">
        <f>(AB63/100)*$BW63</f>
        <v>3.5530000000000004</v>
      </c>
      <c r="CE63" s="174">
        <f>(AC63/100)*$BW63</f>
        <v>8.8825000000000003</v>
      </c>
      <c r="CF63" s="174">
        <f>(AD63/100)*$BW63</f>
        <v>56.848000000000006</v>
      </c>
      <c r="CG63" s="174">
        <f>(AE63/100)*$BW63</f>
        <v>1.3146100000000001</v>
      </c>
      <c r="CH63" s="174">
        <f>(AF63/100)*$BW63</f>
        <v>63.954000000000001</v>
      </c>
      <c r="CI63" s="174">
        <f>(AG63/100)*$BW63</f>
        <v>135.01400000000001</v>
      </c>
      <c r="CJ63" s="174">
        <f>(AH63/100)*$BW63</f>
        <v>927.33299999999997</v>
      </c>
      <c r="CK63" s="174">
        <f>(AI63/100)*$BW63</f>
        <v>28.424000000000003</v>
      </c>
      <c r="CL63" s="174">
        <f>(AJ63/100)*$BW63</f>
        <v>1.1369600000000002</v>
      </c>
      <c r="CM63" s="174">
        <f>(AK63/100)*$BW63</f>
        <v>0.188309</v>
      </c>
      <c r="CN63" s="174">
        <f>(AL63/100)*$BW63</f>
        <v>0.62888100000000002</v>
      </c>
      <c r="CO63" s="174">
        <f>(AM63/100)*$BW63</f>
        <v>0.71060000000000001</v>
      </c>
      <c r="CP63" s="174">
        <f>(AN63/100)*$BW63</f>
        <v>63.598700000000001</v>
      </c>
      <c r="CQ63" s="174">
        <f>(AO63/100)*$BW63</f>
        <v>0.159885</v>
      </c>
      <c r="CR63" s="174">
        <f>(AP63/100)*$BW63</f>
        <v>0.333982</v>
      </c>
      <c r="CS63" s="174">
        <f>(AQ63/100)*$BW63</f>
        <v>1.602403</v>
      </c>
      <c r="CT63" s="174">
        <f>(AR63/100)*$BW63</f>
        <v>0.7248119999999999</v>
      </c>
      <c r="CU63" s="174">
        <f>(AS63/100)*$BW63</f>
        <v>0.57913900000000007</v>
      </c>
      <c r="CV63" s="174">
        <f>(AT63/100)*$BW63</f>
        <v>85.272000000000006</v>
      </c>
      <c r="CW63" s="174">
        <f>(AU63/100)*$BW63</f>
        <v>0</v>
      </c>
      <c r="CX63" s="174">
        <f>(AV63/100)*$BW63</f>
        <v>85.272000000000006</v>
      </c>
      <c r="CY63" s="174">
        <f>(AW63/100)*$BW63</f>
        <v>85.272000000000006</v>
      </c>
      <c r="CZ63" s="174">
        <f>(AX63/100)*$BW63</f>
        <v>33.753500000000003</v>
      </c>
      <c r="DA63" s="174">
        <f>(AY63/100)*$BW63</f>
        <v>0</v>
      </c>
      <c r="DB63" s="174">
        <f>(AZ63/100)*$BW63</f>
        <v>710.6</v>
      </c>
      <c r="DC63" s="174">
        <f>(BA63/100)*$BW63</f>
        <v>35.53</v>
      </c>
      <c r="DD63" s="174">
        <f>(BB63/100)*$BW63</f>
        <v>0</v>
      </c>
      <c r="DE63" s="174">
        <f>(BC63/100)*$BW63</f>
        <v>0</v>
      </c>
      <c r="DF63" s="174">
        <f>(BD63/100)*$BW63</f>
        <v>426.36</v>
      </c>
      <c r="DG63" s="174">
        <f>(BE63/100)*$BW63</f>
        <v>0</v>
      </c>
      <c r="DH63" s="174">
        <f>(BF63/100)*$BW63</f>
        <v>0</v>
      </c>
      <c r="DI63" s="174">
        <f>(BG63/100)*$BW63</f>
        <v>7550.125</v>
      </c>
      <c r="DJ63" s="174">
        <f>(BH63/100)*$BW63</f>
        <v>0.42635999999999996</v>
      </c>
      <c r="DK63" s="174">
        <f>(BI63/100)*$BW63</f>
        <v>0</v>
      </c>
      <c r="DL63" s="174">
        <f>(BJ63/100)*$BW63</f>
        <v>0</v>
      </c>
      <c r="DM63" s="174">
        <f>(BK63/100)*$BW63</f>
        <v>15.277899999999999</v>
      </c>
      <c r="DN63" s="174">
        <f>(BL63/100)*$BW63</f>
        <v>0.298452</v>
      </c>
      <c r="DO63" s="174">
        <f>(BM63/100)*$BW63</f>
        <v>3.9083E-2</v>
      </c>
      <c r="DP63" s="174">
        <f>(BN63/100)*$BW63</f>
        <v>0.32332300000000003</v>
      </c>
      <c r="DQ63" s="174">
        <f>(BO63/100)*$BW63</f>
        <v>0</v>
      </c>
      <c r="DR63" s="174"/>
      <c r="DS63" s="174">
        <f>BX63/$M63</f>
        <v>229.4264143258427</v>
      </c>
      <c r="DT63" s="174">
        <f>BY63/$M63</f>
        <v>41.146207865168535</v>
      </c>
      <c r="DU63" s="174">
        <f>BZ63/$M63</f>
        <v>2.928641853932584</v>
      </c>
      <c r="DV63" s="174">
        <f>CA63/$M63</f>
        <v>0.77451685393258429</v>
      </c>
      <c r="DW63" s="174">
        <f>CB63/$M63</f>
        <v>1.4038117977528088</v>
      </c>
      <c r="DX63" s="174">
        <f>CC63/$M63</f>
        <v>7.5273356741573023</v>
      </c>
      <c r="DY63" s="174">
        <f>CD63/$M63</f>
        <v>2.4203651685393259</v>
      </c>
      <c r="DZ63" s="174">
        <f>CE63/$M63</f>
        <v>6.0509129213483144</v>
      </c>
      <c r="EA63" s="174">
        <f>CF63/$M63</f>
        <v>38.725842696629215</v>
      </c>
      <c r="EB63" s="174">
        <f>CG63/$M63</f>
        <v>0.89553511235955052</v>
      </c>
      <c r="EC63" s="174">
        <f>CH63/$M63</f>
        <v>43.566573033707861</v>
      </c>
      <c r="ED63" s="174">
        <f>CI63/$M63</f>
        <v>91.973876404494376</v>
      </c>
      <c r="EE63" s="174">
        <f>CJ63/$M63</f>
        <v>631.71530898876392</v>
      </c>
      <c r="EF63" s="174">
        <f>CK63/$M63</f>
        <v>19.362921348314607</v>
      </c>
      <c r="EG63" s="174">
        <f>CL63/$M63</f>
        <v>0.77451685393258429</v>
      </c>
      <c r="EH63" s="174">
        <f>CM63/$M63</f>
        <v>0.12827935393258424</v>
      </c>
      <c r="EI63" s="174">
        <f>CN63/$M63</f>
        <v>0.42840463483146063</v>
      </c>
      <c r="EJ63" s="174">
        <f>CO63/$M63</f>
        <v>0.48407303370786514</v>
      </c>
      <c r="EK63" s="174">
        <f>CP63/$M63</f>
        <v>43.324536516853925</v>
      </c>
      <c r="EL63" s="174">
        <f>CQ63/$M63</f>
        <v>0.10891643258426965</v>
      </c>
      <c r="EM63" s="174">
        <f>CR63/$M63</f>
        <v>0.2275143258426966</v>
      </c>
      <c r="EN63" s="174">
        <f>CS63/$M63</f>
        <v>1.0915846910112359</v>
      </c>
      <c r="EO63" s="174">
        <f>CT63/$M63</f>
        <v>0.49375449438202235</v>
      </c>
      <c r="EP63" s="174">
        <f>CU63/$M63</f>
        <v>0.39451952247191013</v>
      </c>
      <c r="EQ63" s="174">
        <f>CV63/$M63</f>
        <v>58.088764044943815</v>
      </c>
      <c r="ER63" s="174">
        <f>CW63/$M63</f>
        <v>0</v>
      </c>
      <c r="ES63" s="174">
        <f>CX63/$M63</f>
        <v>58.088764044943815</v>
      </c>
      <c r="ET63" s="174">
        <f>CY63/$M63</f>
        <v>58.088764044943815</v>
      </c>
      <c r="EU63" s="174">
        <f>CZ63/$M63</f>
        <v>22.993469101123594</v>
      </c>
      <c r="EV63" s="174">
        <f>DA63/$M63</f>
        <v>0</v>
      </c>
      <c r="EW63" s="174">
        <f>DB63/$M63</f>
        <v>484.07303370786514</v>
      </c>
      <c r="EX63" s="174">
        <f>DC63/$M63</f>
        <v>24.203651685393258</v>
      </c>
      <c r="EY63" s="174">
        <f>DD63/$M63</f>
        <v>0</v>
      </c>
      <c r="EZ63" s="174">
        <f>DE63/$M63</f>
        <v>0</v>
      </c>
      <c r="FA63" s="174">
        <f>DF63/$M63</f>
        <v>290.4438202247191</v>
      </c>
      <c r="FB63" s="174">
        <f>DG63/$M63</f>
        <v>0</v>
      </c>
      <c r="FC63" s="174">
        <f>DH63/$M63</f>
        <v>0</v>
      </c>
      <c r="FD63" s="174">
        <f>DI63/$M63</f>
        <v>5143.2759831460671</v>
      </c>
      <c r="FE63" s="174">
        <f>DJ63/$M63</f>
        <v>0.29044382022471904</v>
      </c>
      <c r="FF63" s="174">
        <f>DK63/$M63</f>
        <v>0</v>
      </c>
      <c r="FG63" s="174">
        <f>DL63/$M63</f>
        <v>0</v>
      </c>
      <c r="FH63" s="174">
        <f>DM63/$M63</f>
        <v>10.4075702247191</v>
      </c>
      <c r="FI63" s="174">
        <f>DN63/$M63</f>
        <v>0.20331067415730333</v>
      </c>
      <c r="FJ63" s="174">
        <f>DO63/$M63</f>
        <v>2.6624016853932581E-2</v>
      </c>
      <c r="FK63" s="174">
        <f>DP63/$M63</f>
        <v>0.22025323033707864</v>
      </c>
      <c r="FL63" s="174">
        <f>DQ63/$M63</f>
        <v>0</v>
      </c>
      <c r="FN63" s="181">
        <f>DT63/MAX(DT$2:DT$108)</f>
        <v>6.2964724297238329E-3</v>
      </c>
      <c r="FO63" s="181">
        <f>DU63/MAX(DU$2:DU$108)</f>
        <v>1.5791915704957381E-2</v>
      </c>
      <c r="FP63" s="181">
        <f>DY63/MAX(DY$2:DY$108)</f>
        <v>4.7121631814398678E-2</v>
      </c>
      <c r="FQ63" s="181">
        <f>EA63/MAX(EA$2:EA$108)</f>
        <v>1.9924800728868704E-2</v>
      </c>
      <c r="FR63" s="181">
        <f>EB63/MAX(EB$2:EB$108)</f>
        <v>1.0750620015659306E-2</v>
      </c>
      <c r="FS63" s="181">
        <f>EC63/MAX(EC$2:EC$108)</f>
        <v>0.11030611593462716</v>
      </c>
      <c r="FT63" s="181">
        <f>ED63/MAX(ED$2:ED$108)</f>
        <v>4.7436169198224437E-2</v>
      </c>
      <c r="FU63" s="181">
        <f>EE63/MAX(EE$2:EE$108)</f>
        <v>0.11393455318702088</v>
      </c>
      <c r="FV63" s="181">
        <f>EF63/MAX(EF$2:EF$108)</f>
        <v>1.6483351506819011E-2</v>
      </c>
      <c r="FW63" s="181">
        <f>EG63/MAX(EG$2:EG$108)</f>
        <v>6.0793206045519757E-2</v>
      </c>
      <c r="FX63" s="181">
        <f>EH63/MAX(EH$2:EH$108)</f>
        <v>2.7342556064574381E-2</v>
      </c>
      <c r="FY63" s="181">
        <f>EI63/MAX(EI$2:EI$108)</f>
        <v>3.4989574409370977E-2</v>
      </c>
      <c r="FZ63" s="181">
        <f>EJ63/MAX(EJ$2:EJ$108)</f>
        <v>7.9538988874526312E-4</v>
      </c>
      <c r="GA63" s="181">
        <f>EK63/MAX(EK$2:EK$108)</f>
        <v>0.11207121679321772</v>
      </c>
      <c r="GB63" s="181">
        <f>EL63/MAX(EL$2:EL$108)</f>
        <v>7.7284539826808826E-3</v>
      </c>
      <c r="GC63" s="181">
        <f>EM63/MAX(EM$2:EM$108)</f>
        <v>2.5653739063518779E-2</v>
      </c>
      <c r="GD63" s="181">
        <f>EN63/MAX(EN$2:EN$108)</f>
        <v>1.0298641996982938E-2</v>
      </c>
      <c r="GE63" s="181">
        <f>EO63/MAX(EO$2:EO$108)</f>
        <v>6.2792218203273298E-2</v>
      </c>
      <c r="GF63" s="181">
        <f>EP63/MAX(EP$2:EP$108)</f>
        <v>0.12240409395811508</v>
      </c>
      <c r="GG63" s="181">
        <f>EQ63/MAX(EQ$2:EQ$108)</f>
        <v>1.7681126051452074E-2</v>
      </c>
      <c r="GH63" s="181">
        <f>ER63/MAX(ER$2:ER$108)</f>
        <v>0</v>
      </c>
      <c r="GI63" s="181">
        <f>ES63/MAX(ES$2:ES$108)</f>
        <v>4.7984776198599664E-2</v>
      </c>
      <c r="GJ63" s="181">
        <f>ET63/MAX(ET$2:ET$108)</f>
        <v>1.1119058650913161E-2</v>
      </c>
      <c r="GK63" s="181">
        <f>EU63/MAX(EU$2:EU$108)</f>
        <v>1.7402814835287484E-2</v>
      </c>
      <c r="GL63" s="181">
        <f>EV63/MAX(EV$2:EV$108)</f>
        <v>0</v>
      </c>
      <c r="GM63" s="181">
        <f>EW63/MAX(EW$2:EW$108)</f>
        <v>4.4552097297820645E-3</v>
      </c>
      <c r="GN63" s="181">
        <f>EX63/MAX(EX$2:EX$108)</f>
        <v>4.4568104039364774E-3</v>
      </c>
      <c r="GO63" s="181">
        <f>EY63/MAX(EY$2:EY$108)</f>
        <v>0</v>
      </c>
      <c r="GP63" s="181">
        <f>EZ63/MAX(EZ$2:EZ$108)</f>
        <v>0</v>
      </c>
      <c r="GQ63" s="181">
        <f>FA63/MAX(FA$2:FA$108)</f>
        <v>5.3901315929322279E-3</v>
      </c>
      <c r="GR63" s="181">
        <f>FB63/MAX(FB$2:FB$108)</f>
        <v>0</v>
      </c>
      <c r="GS63" s="181">
        <f>FC63/MAX(FC$2:FC$108)</f>
        <v>0</v>
      </c>
      <c r="GT63" s="181">
        <f>FD63/MAX(FD$2:FD$108)</f>
        <v>0.16075946895300916</v>
      </c>
      <c r="GU63" s="181">
        <f>FE63/MAX(FE$2:FE$108)</f>
        <v>4.4596940752861984E-3</v>
      </c>
      <c r="GV63" s="181">
        <f>FF63/MAX(FF$2:FF$108)</f>
        <v>0</v>
      </c>
      <c r="GW63" s="181">
        <f>FG63/MAX(FG$2:FG$108)</f>
        <v>0</v>
      </c>
      <c r="GX63" s="181">
        <f>FH63/MAX(FH$2:FH$108)</f>
        <v>4.7181031853122295E-3</v>
      </c>
      <c r="GY63" s="170">
        <f>MAX(FN63:GX63)</f>
        <v>0.16075946895300916</v>
      </c>
      <c r="GZ63" s="170">
        <f>SUM(FN63:GX63)</f>
        <v>1.1313419146028092</v>
      </c>
      <c r="HA63" s="183">
        <f>GZ63/MAX(GZ$2:GZ$108)</f>
        <v>6.3408012964400948E-2</v>
      </c>
      <c r="HB63" s="168">
        <v>67</v>
      </c>
    </row>
    <row r="64" spans="1:210" s="168" customFormat="1" x14ac:dyDescent="0.3">
      <c r="A64" s="168" t="s">
        <v>418</v>
      </c>
      <c r="B64" s="168">
        <v>1.46</v>
      </c>
      <c r="C64" s="168" t="s">
        <v>50</v>
      </c>
      <c r="D64" s="168">
        <v>1118</v>
      </c>
      <c r="H64" s="168">
        <v>1118</v>
      </c>
      <c r="K64" s="169">
        <f>AVERAGE(H64:J64)</f>
        <v>1118</v>
      </c>
      <c r="L64" s="169"/>
      <c r="M64" s="170">
        <f>B64*D64/453.5</f>
        <v>3.5992943770672547</v>
      </c>
      <c r="N64" s="169"/>
      <c r="O64" s="169"/>
      <c r="P64" s="169">
        <f>K64/B64</f>
        <v>765.75342465753431</v>
      </c>
      <c r="Q64" s="171">
        <f>1/B64</f>
        <v>0.68493150684931503</v>
      </c>
      <c r="R64" s="168">
        <f>1/K64</f>
        <v>8.9445438282647585E-4</v>
      </c>
      <c r="T64" s="172" t="s">
        <v>419</v>
      </c>
      <c r="U64" s="172" t="s">
        <v>420</v>
      </c>
      <c r="V64" s="173">
        <v>88.06</v>
      </c>
      <c r="W64" s="173">
        <v>43</v>
      </c>
      <c r="X64" s="173">
        <v>0.47</v>
      </c>
      <c r="Y64" s="173">
        <v>0.26</v>
      </c>
      <c r="Z64" s="173">
        <v>0.39</v>
      </c>
      <c r="AA64" s="173">
        <v>10.82</v>
      </c>
      <c r="AB64" s="173">
        <v>1.7</v>
      </c>
      <c r="AC64" s="173">
        <v>7.82</v>
      </c>
      <c r="AD64" s="173">
        <v>20</v>
      </c>
      <c r="AE64" s="173">
        <v>0.25</v>
      </c>
      <c r="AF64" s="173">
        <v>21</v>
      </c>
      <c r="AG64" s="173">
        <v>10</v>
      </c>
      <c r="AH64" s="173">
        <v>182</v>
      </c>
      <c r="AI64" s="173">
        <v>8</v>
      </c>
      <c r="AJ64" s="173">
        <v>0.08</v>
      </c>
      <c r="AK64" s="173">
        <v>4.4999999999999998E-2</v>
      </c>
      <c r="AL64" s="173">
        <v>0.04</v>
      </c>
      <c r="AM64" s="173">
        <v>0.6</v>
      </c>
      <c r="AN64" s="173">
        <v>60.9</v>
      </c>
      <c r="AO64" s="173">
        <v>2.3E-2</v>
      </c>
      <c r="AP64" s="173">
        <v>2.7E-2</v>
      </c>
      <c r="AQ64" s="173">
        <v>0.35699999999999998</v>
      </c>
      <c r="AR64" s="173">
        <v>0.191</v>
      </c>
      <c r="AS64" s="173">
        <v>3.7999999999999999E-2</v>
      </c>
      <c r="AT64" s="173">
        <v>37</v>
      </c>
      <c r="AU64" s="173">
        <v>0</v>
      </c>
      <c r="AV64" s="173">
        <v>37</v>
      </c>
      <c r="AW64" s="173">
        <v>37</v>
      </c>
      <c r="AX64" s="173">
        <v>6.1</v>
      </c>
      <c r="AY64" s="173">
        <v>0</v>
      </c>
      <c r="AZ64" s="173">
        <v>950</v>
      </c>
      <c r="BA64" s="173">
        <v>47</v>
      </c>
      <c r="BB64" s="173">
        <v>0</v>
      </c>
      <c r="BC64" s="173">
        <v>2</v>
      </c>
      <c r="BD64" s="173">
        <v>274</v>
      </c>
      <c r="BE64" s="173">
        <v>589</v>
      </c>
      <c r="BF64" s="173">
        <v>1828</v>
      </c>
      <c r="BG64" s="173">
        <v>89</v>
      </c>
      <c r="BH64" s="173">
        <v>0.3</v>
      </c>
      <c r="BI64" s="173">
        <v>0</v>
      </c>
      <c r="BJ64" s="173">
        <v>0</v>
      </c>
      <c r="BK64" s="173">
        <v>2.6</v>
      </c>
      <c r="BL64" s="173">
        <v>8.1000000000000003E-2</v>
      </c>
      <c r="BM64" s="173">
        <v>7.1999999999999995E-2</v>
      </c>
      <c r="BN64" s="173">
        <v>5.8000000000000003E-2</v>
      </c>
      <c r="BO64" s="173">
        <v>0</v>
      </c>
      <c r="BP64" s="173">
        <v>145</v>
      </c>
      <c r="BQ64" s="172" t="s">
        <v>421</v>
      </c>
      <c r="BR64" s="173">
        <v>230</v>
      </c>
      <c r="BS64" s="172" t="s">
        <v>340</v>
      </c>
      <c r="BT64" s="173">
        <v>38</v>
      </c>
      <c r="BU64" s="168">
        <f>AVERAGE(BP64,BR64)</f>
        <v>187.5</v>
      </c>
      <c r="BV64" s="168">
        <f>_xlfn.STDEV.P(BP64,BR64)</f>
        <v>42.5</v>
      </c>
      <c r="BW64" s="168">
        <f>(1-BT64/100)*K64</f>
        <v>693.16</v>
      </c>
      <c r="BX64" s="174">
        <f>(V64/100)*$BW64</f>
        <v>610.39669600000002</v>
      </c>
      <c r="BY64" s="174">
        <f>(W64/100)*$BW64</f>
        <v>298.05879999999996</v>
      </c>
      <c r="BZ64" s="174">
        <f>(X64/100)*$BW64</f>
        <v>3.2578519999999993</v>
      </c>
      <c r="CA64" s="174">
        <f>(Y64/100)*$BW64</f>
        <v>1.8022159999999998</v>
      </c>
      <c r="CB64" s="174">
        <f>(Z64/100)*$BW64</f>
        <v>2.7033239999999998</v>
      </c>
      <c r="CC64" s="174">
        <f>(AA64/100)*$BW64</f>
        <v>74.999911999999995</v>
      </c>
      <c r="CD64" s="174">
        <f>(AB64/100)*$BW64</f>
        <v>11.783720000000001</v>
      </c>
      <c r="CE64" s="174">
        <f>(AC64/100)*$BW64</f>
        <v>54.205112</v>
      </c>
      <c r="CF64" s="174">
        <f>(AD64/100)*$BW64</f>
        <v>138.63200000000001</v>
      </c>
      <c r="CG64" s="174">
        <f>(AE64/100)*$BW64</f>
        <v>1.7328999999999999</v>
      </c>
      <c r="CH64" s="174">
        <f>(AF64/100)*$BW64</f>
        <v>145.56359999999998</v>
      </c>
      <c r="CI64" s="174">
        <f>(AG64/100)*$BW64</f>
        <v>69.316000000000003</v>
      </c>
      <c r="CJ64" s="174">
        <f>(AH64/100)*$BW64</f>
        <v>1261.5511999999999</v>
      </c>
      <c r="CK64" s="174">
        <f>(AI64/100)*$BW64</f>
        <v>55.452799999999996</v>
      </c>
      <c r="CL64" s="174">
        <f>(AJ64/100)*$BW64</f>
        <v>0.55452800000000002</v>
      </c>
      <c r="CM64" s="174">
        <f>(AK64/100)*$BW64</f>
        <v>0.31192199999999998</v>
      </c>
      <c r="CN64" s="174">
        <f>(AL64/100)*$BW64</f>
        <v>0.27726400000000001</v>
      </c>
      <c r="CO64" s="174">
        <f>(AM64/100)*$BW64</f>
        <v>4.1589599999999995</v>
      </c>
      <c r="CP64" s="174">
        <f>(AN64/100)*$BW64</f>
        <v>422.13443999999998</v>
      </c>
      <c r="CQ64" s="174">
        <f>(AO64/100)*$BW64</f>
        <v>0.15942680000000001</v>
      </c>
      <c r="CR64" s="174">
        <f>(AP64/100)*$BW64</f>
        <v>0.18715319999999999</v>
      </c>
      <c r="CS64" s="174">
        <f>(AQ64/100)*$BW64</f>
        <v>2.4745811999999998</v>
      </c>
      <c r="CT64" s="174">
        <f>(AR64/100)*$BW64</f>
        <v>1.3239356</v>
      </c>
      <c r="CU64" s="174">
        <f>(AS64/100)*$BW64</f>
        <v>0.26340079999999999</v>
      </c>
      <c r="CV64" s="174">
        <f>(AT64/100)*$BW64</f>
        <v>256.4692</v>
      </c>
      <c r="CW64" s="174">
        <f>(AU64/100)*$BW64</f>
        <v>0</v>
      </c>
      <c r="CX64" s="174">
        <f>(AV64/100)*$BW64</f>
        <v>256.4692</v>
      </c>
      <c r="CY64" s="174">
        <f>(AW64/100)*$BW64</f>
        <v>256.4692</v>
      </c>
      <c r="CZ64" s="174">
        <f>(AX64/100)*$BW64</f>
        <v>42.282759999999996</v>
      </c>
      <c r="DA64" s="174">
        <f>(AY64/100)*$BW64</f>
        <v>0</v>
      </c>
      <c r="DB64" s="174">
        <f>(AZ64/100)*$BW64</f>
        <v>6585.0199999999995</v>
      </c>
      <c r="DC64" s="174">
        <f>(BA64/100)*$BW64</f>
        <v>325.78519999999997</v>
      </c>
      <c r="DD64" s="174">
        <f>(BB64/100)*$BW64</f>
        <v>0</v>
      </c>
      <c r="DE64" s="174">
        <f>(BC64/100)*$BW64</f>
        <v>13.863199999999999</v>
      </c>
      <c r="DF64" s="174">
        <f>(BD64/100)*$BW64</f>
        <v>1899.2584000000002</v>
      </c>
      <c r="DG64" s="174">
        <f>(BE64/100)*$BW64</f>
        <v>4082.7123999999994</v>
      </c>
      <c r="DH64" s="174">
        <f>(BF64/100)*$BW64</f>
        <v>12670.9648</v>
      </c>
      <c r="DI64" s="174">
        <f>(BG64/100)*$BW64</f>
        <v>616.91239999999993</v>
      </c>
      <c r="DJ64" s="174">
        <f>(BH64/100)*$BW64</f>
        <v>2.0794799999999998</v>
      </c>
      <c r="DK64" s="174">
        <f>(BI64/100)*$BW64</f>
        <v>0</v>
      </c>
      <c r="DL64" s="174">
        <f>(BJ64/100)*$BW64</f>
        <v>0</v>
      </c>
      <c r="DM64" s="174">
        <f>(BK64/100)*$BW64</f>
        <v>18.02216</v>
      </c>
      <c r="DN64" s="174">
        <f>(BL64/100)*$BW64</f>
        <v>0.56145960000000006</v>
      </c>
      <c r="DO64" s="174">
        <f>(BM64/100)*$BW64</f>
        <v>0.49907519999999994</v>
      </c>
      <c r="DP64" s="174">
        <f>(BN64/100)*$BW64</f>
        <v>0.40203279999999997</v>
      </c>
      <c r="DQ64" s="174">
        <f>(BO64/100)*$BW64</f>
        <v>0</v>
      </c>
      <c r="DR64" s="174"/>
      <c r="DS64" s="174">
        <f>BX64/$M64</f>
        <v>169.58787808219179</v>
      </c>
      <c r="DT64" s="174">
        <f>BY64/$M64</f>
        <v>82.810342465753408</v>
      </c>
      <c r="DU64" s="174">
        <f>BZ64/$M64</f>
        <v>0.90513630136986278</v>
      </c>
      <c r="DV64" s="174">
        <f>CA64/$M64</f>
        <v>0.50071369863013693</v>
      </c>
      <c r="DW64" s="174">
        <f>CB64/$M64</f>
        <v>0.75107054794520545</v>
      </c>
      <c r="DX64" s="174">
        <f>CC64/$M64</f>
        <v>20.837393150684928</v>
      </c>
      <c r="DY64" s="174">
        <f>CD64/$M64</f>
        <v>3.2738972602739729</v>
      </c>
      <c r="DZ64" s="174">
        <f>CE64/$M64</f>
        <v>15.059927397260275</v>
      </c>
      <c r="EA64" s="174">
        <f>CF64/$M64</f>
        <v>38.516438356164386</v>
      </c>
      <c r="EB64" s="174">
        <f>CG64/$M64</f>
        <v>0.48145547945205475</v>
      </c>
      <c r="EC64" s="174">
        <f>CH64/$M64</f>
        <v>40.442260273972593</v>
      </c>
      <c r="ED64" s="174">
        <f>CI64/$M64</f>
        <v>19.258219178082193</v>
      </c>
      <c r="EE64" s="174">
        <f>CJ64/$M64</f>
        <v>350.49958904109587</v>
      </c>
      <c r="EF64" s="174">
        <f>CK64/$M64</f>
        <v>15.406575342465752</v>
      </c>
      <c r="EG64" s="174">
        <f>CL64/$M64</f>
        <v>0.15406575342465753</v>
      </c>
      <c r="EH64" s="174">
        <f>CM64/$M64</f>
        <v>8.6661986301369856E-2</v>
      </c>
      <c r="EI64" s="174">
        <f>CN64/$M64</f>
        <v>7.7032876712328766E-2</v>
      </c>
      <c r="EJ64" s="174">
        <f>CO64/$M64</f>
        <v>1.1554931506849313</v>
      </c>
      <c r="EK64" s="174">
        <f>CP64/$M64</f>
        <v>117.28255479452054</v>
      </c>
      <c r="EL64" s="174">
        <f>CQ64/$M64</f>
        <v>4.4293904109589041E-2</v>
      </c>
      <c r="EM64" s="174">
        <f>CR64/$M64</f>
        <v>5.1997191780821912E-2</v>
      </c>
      <c r="EN64" s="174">
        <f>CS64/$M64</f>
        <v>0.68751842465753421</v>
      </c>
      <c r="EO64" s="174">
        <f>CT64/$M64</f>
        <v>0.36783198630136987</v>
      </c>
      <c r="EP64" s="174">
        <f>CU64/$M64</f>
        <v>7.3181232876712327E-2</v>
      </c>
      <c r="EQ64" s="174">
        <f>CV64/$M64</f>
        <v>71.255410958904108</v>
      </c>
      <c r="ER64" s="174">
        <f>CW64/$M64</f>
        <v>0</v>
      </c>
      <c r="ES64" s="174">
        <f>CX64/$M64</f>
        <v>71.255410958904108</v>
      </c>
      <c r="ET64" s="174">
        <f>CY64/$M64</f>
        <v>71.255410958904108</v>
      </c>
      <c r="EU64" s="174">
        <f>CZ64/$M64</f>
        <v>11.747513698630137</v>
      </c>
      <c r="EV64" s="174">
        <f>DA64/$M64</f>
        <v>0</v>
      </c>
      <c r="EW64" s="174">
        <f>DB64/$M64</f>
        <v>1829.530821917808</v>
      </c>
      <c r="EX64" s="174">
        <f>DC64/$M64</f>
        <v>90.513630136986293</v>
      </c>
      <c r="EY64" s="174">
        <f>DD64/$M64</f>
        <v>0</v>
      </c>
      <c r="EZ64" s="174">
        <f>DE64/$M64</f>
        <v>3.851643835616438</v>
      </c>
      <c r="FA64" s="174">
        <f>DF64/$M64</f>
        <v>527.67520547945207</v>
      </c>
      <c r="FB64" s="174">
        <f>DG64/$M64</f>
        <v>1134.3091095890409</v>
      </c>
      <c r="FC64" s="174">
        <f>DH64/$M64</f>
        <v>3520.4024657534246</v>
      </c>
      <c r="FD64" s="174">
        <f>DI64/$M64</f>
        <v>171.39815068493149</v>
      </c>
      <c r="FE64" s="174">
        <f>DJ64/$M64</f>
        <v>0.57774657534246565</v>
      </c>
      <c r="FF64" s="174">
        <f>DK64/$M64</f>
        <v>0</v>
      </c>
      <c r="FG64" s="174">
        <f>DL64/$M64</f>
        <v>0</v>
      </c>
      <c r="FH64" s="174">
        <f>DM64/$M64</f>
        <v>5.0071369863013695</v>
      </c>
      <c r="FI64" s="174">
        <f>DN64/$M64</f>
        <v>0.15599157534246577</v>
      </c>
      <c r="FJ64" s="174">
        <f>DO64/$M64</f>
        <v>0.13865917808219178</v>
      </c>
      <c r="FK64" s="174">
        <f>DP64/$M64</f>
        <v>0.1116976712328767</v>
      </c>
      <c r="FL64" s="174">
        <f>DQ64/$M64</f>
        <v>0</v>
      </c>
      <c r="FN64" s="181">
        <f>DT64/MAX(DT$2:DT$108)</f>
        <v>1.2672201529244604E-2</v>
      </c>
      <c r="FO64" s="181">
        <f>DU64/MAX(DU$2:DU$108)</f>
        <v>4.8807047381146966E-3</v>
      </c>
      <c r="FP64" s="181">
        <f>DY64/MAX(DY$2:DY$108)</f>
        <v>6.3738886719271554E-2</v>
      </c>
      <c r="FQ64" s="181">
        <f>EA64/MAX(EA$2:EA$108)</f>
        <v>1.9817060277919525E-2</v>
      </c>
      <c r="FR64" s="181">
        <f>EB64/MAX(EB$2:EB$108)</f>
        <v>5.779723031080891E-3</v>
      </c>
      <c r="FS64" s="181">
        <f>EC64/MAX(EC$2:EC$108)</f>
        <v>0.10239567493609487</v>
      </c>
      <c r="FT64" s="181">
        <f>ED64/MAX(ED$2:ED$108)</f>
        <v>9.9325610608204939E-3</v>
      </c>
      <c r="FU64" s="181">
        <f>EE64/MAX(EE$2:EE$108)</f>
        <v>6.32152070741442E-2</v>
      </c>
      <c r="FV64" s="181">
        <f>EF64/MAX(EF$2:EF$108)</f>
        <v>1.3115376152073147E-2</v>
      </c>
      <c r="FW64" s="181">
        <f>EG64/MAX(EG$2:EG$108)</f>
        <v>1.2092895131909805E-2</v>
      </c>
      <c r="FX64" s="181">
        <f>EH64/MAX(EH$2:EH$108)</f>
        <v>1.8471875219747972E-2</v>
      </c>
      <c r="FY64" s="181">
        <f>EI64/MAX(EI$2:EI$108)</f>
        <v>6.2915929300211915E-3</v>
      </c>
      <c r="FZ64" s="181">
        <f>EJ64/MAX(EJ$2:EJ$108)</f>
        <v>1.8986134417143595E-3</v>
      </c>
      <c r="GA64" s="181">
        <f>EK64/MAX(EK$2:EK$108)</f>
        <v>0.30338463330879312</v>
      </c>
      <c r="GB64" s="181">
        <f>EL64/MAX(EL$2:EL$108)</f>
        <v>3.142991296188293E-3</v>
      </c>
      <c r="GC64" s="181">
        <f>EM64/MAX(EM$2:EM$108)</f>
        <v>5.8630259217312877E-3</v>
      </c>
      <c r="GD64" s="181">
        <f>EN64/MAX(EN$2:EN$108)</f>
        <v>6.4864468878894814E-3</v>
      </c>
      <c r="GE64" s="181">
        <f>EO64/MAX(EO$2:EO$108)</f>
        <v>4.6778280722055976E-2</v>
      </c>
      <c r="GF64" s="181">
        <f>EP64/MAX(EP$2:EP$108)</f>
        <v>2.2705295922712126E-2</v>
      </c>
      <c r="GG64" s="181">
        <f>EQ64/MAX(EQ$2:EQ$108)</f>
        <v>2.1688805463955563E-2</v>
      </c>
      <c r="GH64" s="181">
        <f>ER64/MAX(ER$2:ER$108)</f>
        <v>0</v>
      </c>
      <c r="GI64" s="181">
        <f>ES64/MAX(ES$2:ES$108)</f>
        <v>5.8861210149983773E-2</v>
      </c>
      <c r="GJ64" s="181">
        <f>ET64/MAX(ET$2:ET$108)</f>
        <v>1.3639351889704018E-2</v>
      </c>
      <c r="GK64" s="181">
        <f>EU64/MAX(EU$2:EU$108)</f>
        <v>8.8912118816500546E-3</v>
      </c>
      <c r="GL64" s="181">
        <f>EV64/MAX(EV$2:EV$108)</f>
        <v>0</v>
      </c>
      <c r="GM64" s="181">
        <f>EW64/MAX(EW$2:EW$108)</f>
        <v>1.6838251567765364E-2</v>
      </c>
      <c r="GN64" s="181">
        <f>EX64/MAX(EX$2:EX$108)</f>
        <v>1.6666992804892714E-2</v>
      </c>
      <c r="GO64" s="181">
        <f>EY64/MAX(EY$2:EY$108)</f>
        <v>0</v>
      </c>
      <c r="GP64" s="181">
        <f>EZ64/MAX(EZ$2:EZ$108)</f>
        <v>1.7032216562438163E-4</v>
      </c>
      <c r="GQ64" s="181">
        <f>FA64/MAX(FA$2:FA$108)</f>
        <v>9.7927330444186611E-3</v>
      </c>
      <c r="GR64" s="181">
        <f>FB64/MAX(FB$2:FB$108)</f>
        <v>9.9535583027063126E-2</v>
      </c>
      <c r="GS64" s="181">
        <f>FC64/MAX(FC$2:FC$108)</f>
        <v>0.14083288591013748</v>
      </c>
      <c r="GT64" s="181">
        <f>FD64/MAX(FD$2:FD$108)</f>
        <v>5.3572617479459321E-3</v>
      </c>
      <c r="GU64" s="181">
        <f>FE64/MAX(FE$2:FE$108)</f>
        <v>8.8711578613659865E-3</v>
      </c>
      <c r="GV64" s="181">
        <f>FF64/MAX(FF$2:FF$108)</f>
        <v>0</v>
      </c>
      <c r="GW64" s="181">
        <f>FG64/MAX(FG$2:FG$108)</f>
        <v>0</v>
      </c>
      <c r="GX64" s="181">
        <f>FH64/MAX(FH$2:FH$108)</f>
        <v>2.2699043536841264E-3</v>
      </c>
      <c r="GY64" s="170">
        <f>MAX(FN64:GX64)</f>
        <v>0.30338463330879312</v>
      </c>
      <c r="GZ64" s="170">
        <f>SUM(FN64:GX64)</f>
        <v>1.1260787181697189</v>
      </c>
      <c r="HA64" s="183">
        <f>GZ64/MAX(GZ$2:GZ$108)</f>
        <v>6.3113028023636386E-2</v>
      </c>
      <c r="HB64" s="168">
        <v>69</v>
      </c>
    </row>
    <row r="65" spans="1:210" s="168" customFormat="1" x14ac:dyDescent="0.3">
      <c r="A65" s="168" t="s">
        <v>32</v>
      </c>
      <c r="B65" s="168">
        <v>1.48</v>
      </c>
      <c r="C65" s="168" t="s">
        <v>49</v>
      </c>
      <c r="D65" s="168">
        <v>231</v>
      </c>
      <c r="H65" s="168">
        <v>231</v>
      </c>
      <c r="K65" s="169">
        <f>AVERAGE(H65:J65)</f>
        <v>231</v>
      </c>
      <c r="L65" s="169"/>
      <c r="M65" s="170">
        <f>B65</f>
        <v>1.48</v>
      </c>
      <c r="N65" s="169"/>
      <c r="O65" s="169"/>
      <c r="P65" s="169">
        <f>K65/B65</f>
        <v>156.08108108108109</v>
      </c>
      <c r="Q65" s="171">
        <f>1/B65</f>
        <v>0.67567567567567566</v>
      </c>
      <c r="R65" s="168">
        <f>1/K65</f>
        <v>4.329004329004329E-3</v>
      </c>
      <c r="T65" s="172" t="s">
        <v>424</v>
      </c>
      <c r="U65" s="172" t="s">
        <v>425</v>
      </c>
      <c r="V65" s="173">
        <v>73.23</v>
      </c>
      <c r="W65" s="173">
        <v>160</v>
      </c>
      <c r="X65" s="173">
        <v>2</v>
      </c>
      <c r="Y65" s="173">
        <v>14.66</v>
      </c>
      <c r="Z65" s="173">
        <v>1.58</v>
      </c>
      <c r="AA65" s="173">
        <v>8.5299999999999994</v>
      </c>
      <c r="AB65" s="173">
        <v>6.7</v>
      </c>
      <c r="AC65" s="173">
        <v>0.66</v>
      </c>
      <c r="AD65" s="173">
        <v>12</v>
      </c>
      <c r="AE65" s="173">
        <v>0.55000000000000004</v>
      </c>
      <c r="AF65" s="173">
        <v>29</v>
      </c>
      <c r="AG65" s="173">
        <v>52</v>
      </c>
      <c r="AH65" s="173">
        <v>485</v>
      </c>
      <c r="AI65" s="173">
        <v>7</v>
      </c>
      <c r="AJ65" s="173">
        <v>0.64</v>
      </c>
      <c r="AK65" s="173">
        <v>0.19</v>
      </c>
      <c r="AL65" s="173">
        <v>0.14199999999999999</v>
      </c>
      <c r="AM65" s="173">
        <v>0.4</v>
      </c>
      <c r="AN65" s="173">
        <v>10</v>
      </c>
      <c r="AO65" s="173">
        <v>6.7000000000000004E-2</v>
      </c>
      <c r="AP65" s="173">
        <v>0.13</v>
      </c>
      <c r="AQ65" s="173">
        <v>1.738</v>
      </c>
      <c r="AR65" s="173">
        <v>1.389</v>
      </c>
      <c r="AS65" s="173">
        <v>0.25700000000000001</v>
      </c>
      <c r="AT65" s="173">
        <v>81</v>
      </c>
      <c r="AU65" s="173">
        <v>0</v>
      </c>
      <c r="AV65" s="173">
        <v>81</v>
      </c>
      <c r="AW65" s="173">
        <v>81</v>
      </c>
      <c r="AX65" s="173">
        <v>14.2</v>
      </c>
      <c r="AY65" s="173">
        <v>0</v>
      </c>
      <c r="AZ65" s="173">
        <v>146</v>
      </c>
      <c r="BA65" s="173">
        <v>7</v>
      </c>
      <c r="BB65" s="173">
        <v>0</v>
      </c>
      <c r="BC65" s="173">
        <v>24</v>
      </c>
      <c r="BD65" s="173">
        <v>62</v>
      </c>
      <c r="BE65" s="173">
        <v>28</v>
      </c>
      <c r="BF65" s="173">
        <v>0</v>
      </c>
      <c r="BG65" s="173">
        <v>271</v>
      </c>
      <c r="BH65" s="173">
        <v>2.0699999999999998</v>
      </c>
      <c r="BI65" s="173">
        <v>0</v>
      </c>
      <c r="BJ65" s="173">
        <v>0</v>
      </c>
      <c r="BK65" s="173">
        <v>21</v>
      </c>
      <c r="BL65" s="173">
        <v>2.1259999999999999</v>
      </c>
      <c r="BM65" s="173">
        <v>9.7989999999999995</v>
      </c>
      <c r="BN65" s="173">
        <v>1.8160000000000001</v>
      </c>
      <c r="BO65" s="173">
        <v>0</v>
      </c>
      <c r="BP65" s="173">
        <v>150</v>
      </c>
      <c r="BQ65" s="172" t="s">
        <v>410</v>
      </c>
      <c r="BR65" s="173">
        <v>230</v>
      </c>
      <c r="BS65" s="172" t="s">
        <v>426</v>
      </c>
      <c r="BT65" s="173">
        <v>26</v>
      </c>
      <c r="BU65" s="168">
        <f>AVERAGE(BP65,BR65)</f>
        <v>190</v>
      </c>
      <c r="BV65" s="168">
        <f>_xlfn.STDEV.P(BP65,BR65)</f>
        <v>40</v>
      </c>
      <c r="BW65" s="168">
        <f>(1-BT65/100)*K65</f>
        <v>170.94</v>
      </c>
      <c r="BX65" s="174">
        <f>(V65/100)*$BW65</f>
        <v>125.17936200000001</v>
      </c>
      <c r="BY65" s="174">
        <f>(W65/100)*$BW65</f>
        <v>273.50400000000002</v>
      </c>
      <c r="BZ65" s="174">
        <f>(X65/100)*$BW65</f>
        <v>3.4188000000000001</v>
      </c>
      <c r="CA65" s="174">
        <f>(Y65/100)*$BW65</f>
        <v>25.059804</v>
      </c>
      <c r="CB65" s="174">
        <f>(Z65/100)*$BW65</f>
        <v>2.7008520000000003</v>
      </c>
      <c r="CC65" s="174">
        <f>(AA65/100)*$BW65</f>
        <v>14.581181999999998</v>
      </c>
      <c r="CD65" s="174">
        <f>(AB65/100)*$BW65</f>
        <v>11.45298</v>
      </c>
      <c r="CE65" s="174">
        <f>(AC65/100)*$BW65</f>
        <v>1.128204</v>
      </c>
      <c r="CF65" s="174">
        <f>(AD65/100)*$BW65</f>
        <v>20.512799999999999</v>
      </c>
      <c r="CG65" s="174">
        <f>(AE65/100)*$BW65</f>
        <v>0.94017000000000006</v>
      </c>
      <c r="CH65" s="174">
        <f>(AF65/100)*$BW65</f>
        <v>49.572599999999994</v>
      </c>
      <c r="CI65" s="174">
        <f>(AG65/100)*$BW65</f>
        <v>88.888800000000003</v>
      </c>
      <c r="CJ65" s="174">
        <f>(AH65/100)*$BW65</f>
        <v>829.05899999999997</v>
      </c>
      <c r="CK65" s="174">
        <f>(AI65/100)*$BW65</f>
        <v>11.965800000000002</v>
      </c>
      <c r="CL65" s="174">
        <f>(AJ65/100)*$BW65</f>
        <v>1.0940160000000001</v>
      </c>
      <c r="CM65" s="174">
        <f>(AK65/100)*$BW65</f>
        <v>0.32478600000000002</v>
      </c>
      <c r="CN65" s="174">
        <f>(AL65/100)*$BW65</f>
        <v>0.24273479999999997</v>
      </c>
      <c r="CO65" s="174">
        <f>(AM65/100)*$BW65</f>
        <v>0.68376000000000003</v>
      </c>
      <c r="CP65" s="174">
        <f>(AN65/100)*$BW65</f>
        <v>17.094000000000001</v>
      </c>
      <c r="CQ65" s="174">
        <f>(AO65/100)*$BW65</f>
        <v>0.1145298</v>
      </c>
      <c r="CR65" s="174">
        <f>(AP65/100)*$BW65</f>
        <v>0.22222199999999998</v>
      </c>
      <c r="CS65" s="174">
        <f>(AQ65/100)*$BW65</f>
        <v>2.9709371999999998</v>
      </c>
      <c r="CT65" s="174">
        <f>(AR65/100)*$BW65</f>
        <v>2.3743566</v>
      </c>
      <c r="CU65" s="174">
        <f>(AS65/100)*$BW65</f>
        <v>0.43931580000000003</v>
      </c>
      <c r="CV65" s="174">
        <f>(AT65/100)*$BW65</f>
        <v>138.4614</v>
      </c>
      <c r="CW65" s="174">
        <f>(AU65/100)*$BW65</f>
        <v>0</v>
      </c>
      <c r="CX65" s="174">
        <f>(AV65/100)*$BW65</f>
        <v>138.4614</v>
      </c>
      <c r="CY65" s="174">
        <f>(AW65/100)*$BW65</f>
        <v>138.4614</v>
      </c>
      <c r="CZ65" s="174">
        <f>(AX65/100)*$BW65</f>
        <v>24.273479999999999</v>
      </c>
      <c r="DA65" s="174">
        <f>(AY65/100)*$BW65</f>
        <v>0</v>
      </c>
      <c r="DB65" s="174">
        <f>(AZ65/100)*$BW65</f>
        <v>249.57239999999999</v>
      </c>
      <c r="DC65" s="174">
        <f>(BA65/100)*$BW65</f>
        <v>11.965800000000002</v>
      </c>
      <c r="DD65" s="174">
        <f>(BB65/100)*$BW65</f>
        <v>0</v>
      </c>
      <c r="DE65" s="174">
        <f>(BC65/100)*$BW65</f>
        <v>41.025599999999997</v>
      </c>
      <c r="DF65" s="174">
        <f>(BD65/100)*$BW65</f>
        <v>105.9828</v>
      </c>
      <c r="DG65" s="174">
        <f>(BE65/100)*$BW65</f>
        <v>47.863200000000006</v>
      </c>
      <c r="DH65" s="174">
        <f>(BF65/100)*$BW65</f>
        <v>0</v>
      </c>
      <c r="DI65" s="174">
        <f>(BG65/100)*$BW65</f>
        <v>463.24739999999997</v>
      </c>
      <c r="DJ65" s="174">
        <f>(BH65/100)*$BW65</f>
        <v>3.5384579999999999</v>
      </c>
      <c r="DK65" s="174">
        <f>(BI65/100)*$BW65</f>
        <v>0</v>
      </c>
      <c r="DL65" s="174">
        <f>(BJ65/100)*$BW65</f>
        <v>0</v>
      </c>
      <c r="DM65" s="174">
        <f>(BK65/100)*$BW65</f>
        <v>35.897399999999998</v>
      </c>
      <c r="DN65" s="174">
        <f>(BL65/100)*$BW65</f>
        <v>3.6341843999999996</v>
      </c>
      <c r="DO65" s="174">
        <f>(BM65/100)*$BW65</f>
        <v>16.750410599999999</v>
      </c>
      <c r="DP65" s="174">
        <f>(BN65/100)*$BW65</f>
        <v>3.1042703999999999</v>
      </c>
      <c r="DQ65" s="174">
        <f>(BO65/100)*$BW65</f>
        <v>0</v>
      </c>
      <c r="DR65" s="174"/>
      <c r="DS65" s="174">
        <f>BX65/$M65</f>
        <v>84.580650000000006</v>
      </c>
      <c r="DT65" s="174">
        <f>BY65/$M65</f>
        <v>184.8</v>
      </c>
      <c r="DU65" s="174">
        <f>BZ65/$M65</f>
        <v>2.31</v>
      </c>
      <c r="DV65" s="174">
        <f>CA65/$M65</f>
        <v>16.932300000000001</v>
      </c>
      <c r="DW65" s="174">
        <f>CB65/$M65</f>
        <v>1.8249000000000002</v>
      </c>
      <c r="DX65" s="174">
        <f>CC65/$M65</f>
        <v>9.8521499999999982</v>
      </c>
      <c r="DY65" s="174">
        <f>CD65/$M65</f>
        <v>7.7385000000000002</v>
      </c>
      <c r="DZ65" s="174">
        <f>CE65/$M65</f>
        <v>0.76229999999999998</v>
      </c>
      <c r="EA65" s="174">
        <f>CF65/$M65</f>
        <v>13.86</v>
      </c>
      <c r="EB65" s="174">
        <f>CG65/$M65</f>
        <v>0.63525000000000009</v>
      </c>
      <c r="EC65" s="174">
        <f>CH65/$M65</f>
        <v>33.494999999999997</v>
      </c>
      <c r="ED65" s="174">
        <f>CI65/$M65</f>
        <v>60.06</v>
      </c>
      <c r="EE65" s="174">
        <f>CJ65/$M65</f>
        <v>560.17499999999995</v>
      </c>
      <c r="EF65" s="174">
        <f>CK65/$M65</f>
        <v>8.0850000000000009</v>
      </c>
      <c r="EG65" s="174">
        <f>CL65/$M65</f>
        <v>0.73920000000000008</v>
      </c>
      <c r="EH65" s="174">
        <f>CM65/$M65</f>
        <v>0.21945000000000001</v>
      </c>
      <c r="EI65" s="174">
        <f>CN65/$M65</f>
        <v>0.16400999999999999</v>
      </c>
      <c r="EJ65" s="174">
        <f>CO65/$M65</f>
        <v>0.46200000000000002</v>
      </c>
      <c r="EK65" s="174">
        <f>CP65/$M65</f>
        <v>11.55</v>
      </c>
      <c r="EL65" s="174">
        <f>CQ65/$M65</f>
        <v>7.7384999999999995E-2</v>
      </c>
      <c r="EM65" s="174">
        <f>CR65/$M65</f>
        <v>0.15014999999999998</v>
      </c>
      <c r="EN65" s="174">
        <f>CS65/$M65</f>
        <v>2.00739</v>
      </c>
      <c r="EO65" s="174">
        <f>CT65/$M65</f>
        <v>1.604295</v>
      </c>
      <c r="EP65" s="174">
        <f>CU65/$M65</f>
        <v>0.29683500000000002</v>
      </c>
      <c r="EQ65" s="174">
        <f>CV65/$M65</f>
        <v>93.554999999999993</v>
      </c>
      <c r="ER65" s="174">
        <f>CW65/$M65</f>
        <v>0</v>
      </c>
      <c r="ES65" s="174">
        <f>CX65/$M65</f>
        <v>93.554999999999993</v>
      </c>
      <c r="ET65" s="174">
        <f>CY65/$M65</f>
        <v>93.554999999999993</v>
      </c>
      <c r="EU65" s="174">
        <f>CZ65/$M65</f>
        <v>16.401</v>
      </c>
      <c r="EV65" s="174">
        <f>DA65/$M65</f>
        <v>0</v>
      </c>
      <c r="EW65" s="174">
        <f>DB65/$M65</f>
        <v>168.63</v>
      </c>
      <c r="EX65" s="174">
        <f>DC65/$M65</f>
        <v>8.0850000000000009</v>
      </c>
      <c r="EY65" s="174">
        <f>DD65/$M65</f>
        <v>0</v>
      </c>
      <c r="EZ65" s="174">
        <f>DE65/$M65</f>
        <v>27.72</v>
      </c>
      <c r="FA65" s="174">
        <f>DF65/$M65</f>
        <v>71.61</v>
      </c>
      <c r="FB65" s="174">
        <f>DG65/$M65</f>
        <v>32.340000000000003</v>
      </c>
      <c r="FC65" s="174">
        <f>DH65/$M65</f>
        <v>0</v>
      </c>
      <c r="FD65" s="174">
        <f>DI65/$M65</f>
        <v>313.005</v>
      </c>
      <c r="FE65" s="174">
        <f>DJ65/$M65</f>
        <v>2.3908499999999999</v>
      </c>
      <c r="FF65" s="174">
        <f>DK65/$M65</f>
        <v>0</v>
      </c>
      <c r="FG65" s="174">
        <f>DL65/$M65</f>
        <v>0</v>
      </c>
      <c r="FH65" s="174">
        <f>DM65/$M65</f>
        <v>24.254999999999999</v>
      </c>
      <c r="FI65" s="174">
        <f>DN65/$M65</f>
        <v>2.45553</v>
      </c>
      <c r="FJ65" s="174">
        <f>DO65/$M65</f>
        <v>11.317844999999998</v>
      </c>
      <c r="FK65" s="174">
        <f>DP65/$M65</f>
        <v>2.09748</v>
      </c>
      <c r="FL65" s="174">
        <f>DQ65/$M65</f>
        <v>0</v>
      </c>
      <c r="FN65" s="181">
        <f>DT65/MAX(DT$2:DT$108)</f>
        <v>2.827935222672065E-2</v>
      </c>
      <c r="FO65" s="181">
        <f>DU65/MAX(DU$2:DU$108)</f>
        <v>1.2456055433841139E-2</v>
      </c>
      <c r="FP65" s="181">
        <f>DY65/MAX(DY$2:DY$108)</f>
        <v>0.15065939327485384</v>
      </c>
      <c r="FQ65" s="181">
        <f>EA65/MAX(EA$2:EA$108)</f>
        <v>7.1310969335254167E-3</v>
      </c>
      <c r="FR65" s="181">
        <f>EB65/MAX(EB$2:EB$108)</f>
        <v>7.6259783348457373E-3</v>
      </c>
      <c r="FS65" s="181">
        <f>EC65/MAX(EC$2:EC$108)</f>
        <v>8.4805921052631572E-2</v>
      </c>
      <c r="FT65" s="181">
        <f>ED65/MAX(ED$2:ED$108)</f>
        <v>3.0976364522417154E-2</v>
      </c>
      <c r="FU65" s="181">
        <f>EE65/MAX(EE$2:EE$108)</f>
        <v>0.10103172651254304</v>
      </c>
      <c r="FV65" s="181">
        <f>EF65/MAX(EF$2:EF$108)</f>
        <v>6.882633799689097E-3</v>
      </c>
      <c r="FW65" s="181">
        <f>EG65/MAX(EG$2:EG$108)</f>
        <v>5.8021123337310541E-2</v>
      </c>
      <c r="FX65" s="181">
        <f>EH65/MAX(EH$2:EH$108)</f>
        <v>4.677544549783319E-2</v>
      </c>
      <c r="FY65" s="181">
        <f>EI65/MAX(EI$2:EI$108)</f>
        <v>1.3395373514431238E-2</v>
      </c>
      <c r="FZ65" s="181">
        <f>EJ65/MAX(EJ$2:EJ$108)</f>
        <v>7.5912125446359264E-4</v>
      </c>
      <c r="GA65" s="181">
        <f>EK65/MAX(EK$2:EK$108)</f>
        <v>2.9877354913147518E-2</v>
      </c>
      <c r="GB65" s="181">
        <f>EL65/MAX(EL$2:EL$108)</f>
        <v>5.4910576600737497E-3</v>
      </c>
      <c r="GC65" s="181">
        <f>EM65/MAX(EM$2:EM$108)</f>
        <v>1.6930401662049861E-2</v>
      </c>
      <c r="GD65" s="181">
        <f>EN65/MAX(EN$2:EN$108)</f>
        <v>1.8938879528597921E-2</v>
      </c>
      <c r="GE65" s="181">
        <f>EO65/MAX(EO$2:EO$108)</f>
        <v>0.20402293619322281</v>
      </c>
      <c r="GF65" s="181">
        <f>EP65/MAX(EP$2:EP$108)</f>
        <v>9.2096378405821647E-2</v>
      </c>
      <c r="GG65" s="181">
        <f>EQ65/MAX(EQ$2:EQ$108)</f>
        <v>2.84763805004314E-2</v>
      </c>
      <c r="GH65" s="181">
        <f>ER65/MAX(ER$2:ER$108)</f>
        <v>0</v>
      </c>
      <c r="GI65" s="181">
        <f>ES65/MAX(ES$2:ES$108)</f>
        <v>7.7281997836735575E-2</v>
      </c>
      <c r="GJ65" s="181">
        <f>ET65/MAX(ET$2:ET$108)</f>
        <v>1.7907826912642429E-2</v>
      </c>
      <c r="GK65" s="181">
        <f>EU65/MAX(EU$2:EU$108)</f>
        <v>1.241324503311258E-2</v>
      </c>
      <c r="GL65" s="181">
        <f>EV65/MAX(EV$2:EV$108)</f>
        <v>0</v>
      </c>
      <c r="GM65" s="181">
        <f>EW65/MAX(EW$2:EW$108)</f>
        <v>1.5520013808216866E-3</v>
      </c>
      <c r="GN65" s="181">
        <f>EX65/MAX(EX$2:EX$108)</f>
        <v>1.4887551921585571E-3</v>
      </c>
      <c r="GO65" s="181">
        <f>EY65/MAX(EY$2:EY$108)</f>
        <v>0</v>
      </c>
      <c r="GP65" s="181">
        <f>EZ65/MAX(EZ$2:EZ$108)</f>
        <v>1.2257962139306247E-3</v>
      </c>
      <c r="GQ65" s="181">
        <f>FA65/MAX(FA$2:FA$108)</f>
        <v>1.3289569152176652E-3</v>
      </c>
      <c r="GR65" s="181">
        <f>FB65/MAX(FB$2:FB$108)</f>
        <v>2.8378338213835342E-3</v>
      </c>
      <c r="GS65" s="181">
        <f>FC65/MAX(FC$2:FC$108)</f>
        <v>0</v>
      </c>
      <c r="GT65" s="181">
        <f>FD65/MAX(FD$2:FD$108)</f>
        <v>9.7833594278286286E-3</v>
      </c>
      <c r="GU65" s="181">
        <f>FE65/MAX(FE$2:FE$108)</f>
        <v>3.6710919074292456E-2</v>
      </c>
      <c r="GV65" s="181">
        <f>FF65/MAX(FF$2:FF$108)</f>
        <v>0</v>
      </c>
      <c r="GW65" s="181">
        <f>FG65/MAX(FG$2:FG$108)</f>
        <v>0</v>
      </c>
      <c r="GX65" s="181">
        <f>FH65/MAX(FH$2:FH$108)</f>
        <v>1.0995610914826835E-2</v>
      </c>
      <c r="GY65" s="170">
        <f>MAX(FN65:GX65)</f>
        <v>0.20402293619322281</v>
      </c>
      <c r="GZ65" s="170">
        <f>SUM(FN65:GX65)</f>
        <v>1.1181592772814017</v>
      </c>
      <c r="HA65" s="183">
        <f>GZ65/MAX(GZ$2:GZ$108)</f>
        <v>6.2669169271445169E-2</v>
      </c>
      <c r="HB65" s="168">
        <v>66</v>
      </c>
    </row>
    <row r="66" spans="1:210" s="168" customFormat="1" x14ac:dyDescent="0.3">
      <c r="A66" s="168" t="s">
        <v>29</v>
      </c>
      <c r="B66" s="168">
        <v>0.98</v>
      </c>
      <c r="C66" s="168" t="s">
        <v>50</v>
      </c>
      <c r="D66" s="168">
        <v>491</v>
      </c>
      <c r="E66" s="168">
        <v>420</v>
      </c>
      <c r="F66" s="168">
        <v>437</v>
      </c>
      <c r="H66" s="168">
        <v>491</v>
      </c>
      <c r="I66" s="168">
        <v>491</v>
      </c>
      <c r="J66" s="168">
        <v>420</v>
      </c>
      <c r="K66" s="169">
        <f>AVERAGE(H66:J66)</f>
        <v>467.33333333333331</v>
      </c>
      <c r="L66" s="169">
        <f>_xlfn.STDEV.P(H66:J66)</f>
        <v>33.469720976163252</v>
      </c>
      <c r="M66" s="170">
        <f>B66*D66/453.5</f>
        <v>1.0610363836824697</v>
      </c>
      <c r="N66" s="169"/>
      <c r="O66" s="169"/>
      <c r="P66" s="169">
        <f>K66/B66</f>
        <v>476.8707482993197</v>
      </c>
      <c r="Q66" s="171">
        <f>1/B66</f>
        <v>1.0204081632653061</v>
      </c>
      <c r="R66" s="168">
        <f>1/K66</f>
        <v>2.1398002853067048E-3</v>
      </c>
      <c r="S66" s="168" t="s">
        <v>642</v>
      </c>
      <c r="T66" s="172" t="s">
        <v>360</v>
      </c>
      <c r="U66" s="172" t="s">
        <v>361</v>
      </c>
      <c r="V66" s="173">
        <v>89.11</v>
      </c>
      <c r="W66" s="173">
        <v>40</v>
      </c>
      <c r="X66" s="173">
        <v>1.1000000000000001</v>
      </c>
      <c r="Y66" s="173">
        <v>0.1</v>
      </c>
      <c r="Z66" s="173">
        <v>0.35</v>
      </c>
      <c r="AA66" s="173">
        <v>9.34</v>
      </c>
      <c r="AB66" s="173">
        <v>1.7</v>
      </c>
      <c r="AC66" s="173">
        <v>4.24</v>
      </c>
      <c r="AD66" s="173">
        <v>23</v>
      </c>
      <c r="AE66" s="173">
        <v>0.21</v>
      </c>
      <c r="AF66" s="173">
        <v>10</v>
      </c>
      <c r="AG66" s="173">
        <v>29</v>
      </c>
      <c r="AH66" s="173">
        <v>146</v>
      </c>
      <c r="AI66" s="173">
        <v>4</v>
      </c>
      <c r="AJ66" s="173">
        <v>0.17</v>
      </c>
      <c r="AK66" s="173">
        <v>3.9E-2</v>
      </c>
      <c r="AL66" s="173">
        <v>0.129</v>
      </c>
      <c r="AM66" s="173">
        <v>0.5</v>
      </c>
      <c r="AN66" s="173">
        <v>7.4</v>
      </c>
      <c r="AO66" s="173">
        <v>4.5999999999999999E-2</v>
      </c>
      <c r="AP66" s="173">
        <v>2.7E-2</v>
      </c>
      <c r="AQ66" s="173">
        <v>0.11600000000000001</v>
      </c>
      <c r="AR66" s="173">
        <v>0.123</v>
      </c>
      <c r="AS66" s="173">
        <v>0.12</v>
      </c>
      <c r="AT66" s="173">
        <v>19</v>
      </c>
      <c r="AU66" s="173">
        <v>0</v>
      </c>
      <c r="AV66" s="173">
        <v>19</v>
      </c>
      <c r="AW66" s="173">
        <v>19</v>
      </c>
      <c r="AX66" s="173">
        <v>6.1</v>
      </c>
      <c r="AY66" s="173">
        <v>0</v>
      </c>
      <c r="AZ66" s="173">
        <v>2</v>
      </c>
      <c r="BA66" s="173">
        <v>0</v>
      </c>
      <c r="BB66" s="173">
        <v>0</v>
      </c>
      <c r="BC66" s="173">
        <v>0</v>
      </c>
      <c r="BD66" s="173">
        <v>1</v>
      </c>
      <c r="BE66" s="173">
        <v>0</v>
      </c>
      <c r="BF66" s="173">
        <v>0</v>
      </c>
      <c r="BG66" s="173">
        <v>4</v>
      </c>
      <c r="BH66" s="173">
        <v>0.02</v>
      </c>
      <c r="BI66" s="173">
        <v>0</v>
      </c>
      <c r="BJ66" s="173">
        <v>0</v>
      </c>
      <c r="BK66" s="173">
        <v>0.4</v>
      </c>
      <c r="BL66" s="173">
        <v>4.2000000000000003E-2</v>
      </c>
      <c r="BM66" s="173">
        <v>1.2999999999999999E-2</v>
      </c>
      <c r="BN66" s="173">
        <v>1.7000000000000001E-2</v>
      </c>
      <c r="BO66" s="173">
        <v>0</v>
      </c>
      <c r="BP66" s="173">
        <v>160</v>
      </c>
      <c r="BQ66" s="172" t="s">
        <v>321</v>
      </c>
      <c r="BR66" s="179">
        <v>115</v>
      </c>
      <c r="BS66" s="172" t="s">
        <v>330</v>
      </c>
      <c r="BT66" s="173">
        <v>10</v>
      </c>
      <c r="BU66" s="168">
        <f>AVERAGE(BP66,BR66)</f>
        <v>137.5</v>
      </c>
      <c r="BV66" s="168">
        <f>_xlfn.STDEV.P(BP66,BR66)</f>
        <v>22.5</v>
      </c>
      <c r="BW66" s="168">
        <f>(1-BT66/100)*K66</f>
        <v>420.59999999999997</v>
      </c>
      <c r="BX66" s="174">
        <f>(V66/100)*$BW66</f>
        <v>374.79665999999997</v>
      </c>
      <c r="BY66" s="174">
        <f>(W66/100)*$BW66</f>
        <v>168.24</v>
      </c>
      <c r="BZ66" s="174">
        <f>(X66/100)*$BW66</f>
        <v>4.6265999999999998</v>
      </c>
      <c r="CA66" s="174">
        <f>(Y66/100)*$BW66</f>
        <v>0.42059999999999997</v>
      </c>
      <c r="CB66" s="174">
        <f>(Z66/100)*$BW66</f>
        <v>1.4720999999999997</v>
      </c>
      <c r="CC66" s="174">
        <f>(AA66/100)*$BW66</f>
        <v>39.284039999999997</v>
      </c>
      <c r="CD66" s="174">
        <f>(AB66/100)*$BW66</f>
        <v>7.1501999999999999</v>
      </c>
      <c r="CE66" s="174">
        <f>(AC66/100)*$BW66</f>
        <v>17.83344</v>
      </c>
      <c r="CF66" s="174">
        <f>(AD66/100)*$BW66</f>
        <v>96.738</v>
      </c>
      <c r="CG66" s="174">
        <f>(AE66/100)*$BW66</f>
        <v>0.88325999999999982</v>
      </c>
      <c r="CH66" s="174">
        <f>(AF66/100)*$BW66</f>
        <v>42.06</v>
      </c>
      <c r="CI66" s="174">
        <f>(AG66/100)*$BW66</f>
        <v>121.97399999999998</v>
      </c>
      <c r="CJ66" s="174">
        <f>(AH66/100)*$BW66</f>
        <v>614.07599999999991</v>
      </c>
      <c r="CK66" s="174">
        <f>(AI66/100)*$BW66</f>
        <v>16.823999999999998</v>
      </c>
      <c r="CL66" s="174">
        <f>(AJ66/100)*$BW66</f>
        <v>0.71501999999999999</v>
      </c>
      <c r="CM66" s="174">
        <f>(AK66/100)*$BW66</f>
        <v>0.16403399999999999</v>
      </c>
      <c r="CN66" s="174">
        <f>(AL66/100)*$BW66</f>
        <v>0.542574</v>
      </c>
      <c r="CO66" s="174">
        <f>(AM66/100)*$BW66</f>
        <v>2.1029999999999998</v>
      </c>
      <c r="CP66" s="174">
        <f>(AN66/100)*$BW66</f>
        <v>31.124400000000001</v>
      </c>
      <c r="CQ66" s="174">
        <f>(AO66/100)*$BW66</f>
        <v>0.19347599999999998</v>
      </c>
      <c r="CR66" s="174">
        <f>(AP66/100)*$BW66</f>
        <v>0.113562</v>
      </c>
      <c r="CS66" s="174">
        <f>(AQ66/100)*$BW66</f>
        <v>0.48789599999999994</v>
      </c>
      <c r="CT66" s="174">
        <f>(AR66/100)*$BW66</f>
        <v>0.51733799999999996</v>
      </c>
      <c r="CU66" s="174">
        <f>(AS66/100)*$BW66</f>
        <v>0.50471999999999995</v>
      </c>
      <c r="CV66" s="174">
        <f>(AT66/100)*$BW66</f>
        <v>79.914000000000001</v>
      </c>
      <c r="CW66" s="174">
        <f>(AU66/100)*$BW66</f>
        <v>0</v>
      </c>
      <c r="CX66" s="174">
        <f>(AV66/100)*$BW66</f>
        <v>79.914000000000001</v>
      </c>
      <c r="CY66" s="174">
        <f>(AW66/100)*$BW66</f>
        <v>79.914000000000001</v>
      </c>
      <c r="CZ66" s="174">
        <f>(AX66/100)*$BW66</f>
        <v>25.656599999999997</v>
      </c>
      <c r="DA66" s="174">
        <f>(AY66/100)*$BW66</f>
        <v>0</v>
      </c>
      <c r="DB66" s="174">
        <f>(AZ66/100)*$BW66</f>
        <v>8.411999999999999</v>
      </c>
      <c r="DC66" s="174">
        <f>(BA66/100)*$BW66</f>
        <v>0</v>
      </c>
      <c r="DD66" s="174">
        <f>(BB66/100)*$BW66</f>
        <v>0</v>
      </c>
      <c r="DE66" s="174">
        <f>(BC66/100)*$BW66</f>
        <v>0</v>
      </c>
      <c r="DF66" s="174">
        <f>(BD66/100)*$BW66</f>
        <v>4.2059999999999995</v>
      </c>
      <c r="DG66" s="174">
        <f>(BE66/100)*$BW66</f>
        <v>0</v>
      </c>
      <c r="DH66" s="174">
        <f>(BF66/100)*$BW66</f>
        <v>0</v>
      </c>
      <c r="DI66" s="174">
        <f>(BG66/100)*$BW66</f>
        <v>16.823999999999998</v>
      </c>
      <c r="DJ66" s="174">
        <f>(BH66/100)*$BW66</f>
        <v>8.412E-2</v>
      </c>
      <c r="DK66" s="174">
        <f>(BI66/100)*$BW66</f>
        <v>0</v>
      </c>
      <c r="DL66" s="174">
        <f>(BJ66/100)*$BW66</f>
        <v>0</v>
      </c>
      <c r="DM66" s="174">
        <f>(BK66/100)*$BW66</f>
        <v>1.6823999999999999</v>
      </c>
      <c r="DN66" s="174">
        <f>(BL66/100)*$BW66</f>
        <v>0.176652</v>
      </c>
      <c r="DO66" s="174">
        <f>(BM66/100)*$BW66</f>
        <v>5.467799999999999E-2</v>
      </c>
      <c r="DP66" s="174">
        <f>(BN66/100)*$BW66</f>
        <v>7.1501999999999996E-2</v>
      </c>
      <c r="DQ66" s="174">
        <f>(BO66/100)*$BW66</f>
        <v>0</v>
      </c>
      <c r="DR66" s="174"/>
      <c r="DS66" s="174">
        <f>BX66/$M66</f>
        <v>353.23638827465811</v>
      </c>
      <c r="DT66" s="174">
        <f>BY66/$M66</f>
        <v>158.56195186832372</v>
      </c>
      <c r="DU66" s="174">
        <f>BZ66/$M66</f>
        <v>4.3604536763789019</v>
      </c>
      <c r="DV66" s="174">
        <f>CA66/$M66</f>
        <v>0.39640487967080923</v>
      </c>
      <c r="DW66" s="174">
        <f>CB66/$M66</f>
        <v>1.3874170788478322</v>
      </c>
      <c r="DX66" s="174">
        <f>CC66/$M66</f>
        <v>37.024215761253586</v>
      </c>
      <c r="DY66" s="174">
        <f>CD66/$M66</f>
        <v>6.7388829544037572</v>
      </c>
      <c r="DZ66" s="174">
        <f>CE66/$M66</f>
        <v>16.807566898042314</v>
      </c>
      <c r="EA66" s="174">
        <f>CF66/$M66</f>
        <v>91.173122324286126</v>
      </c>
      <c r="EB66" s="174">
        <f>CG66/$M66</f>
        <v>0.83245024730869932</v>
      </c>
      <c r="EC66" s="174">
        <f>CH66/$M66</f>
        <v>39.640487967080929</v>
      </c>
      <c r="ED66" s="174">
        <f>CI66/$M66</f>
        <v>114.95741510453466</v>
      </c>
      <c r="EE66" s="174">
        <f>CJ66/$M66</f>
        <v>578.75112431938146</v>
      </c>
      <c r="EF66" s="174">
        <f>CK66/$M66</f>
        <v>15.85619518683237</v>
      </c>
      <c r="EG66" s="174">
        <f>CL66/$M66</f>
        <v>0.67388829544037576</v>
      </c>
      <c r="EH66" s="174">
        <f>CM66/$M66</f>
        <v>0.15459790307161561</v>
      </c>
      <c r="EI66" s="174">
        <f>CN66/$M66</f>
        <v>0.51136229477534401</v>
      </c>
      <c r="EJ66" s="174">
        <f>CO66/$M66</f>
        <v>1.9820243983540462</v>
      </c>
      <c r="EK66" s="174">
        <f>CP66/$M66</f>
        <v>29.333961095639886</v>
      </c>
      <c r="EL66" s="174">
        <f>CQ66/$M66</f>
        <v>0.18234624464857224</v>
      </c>
      <c r="EM66" s="174">
        <f>CR66/$M66</f>
        <v>0.10702931751111849</v>
      </c>
      <c r="EN66" s="174">
        <f>CS66/$M66</f>
        <v>0.45982966041813872</v>
      </c>
      <c r="EO66" s="174">
        <f>CT66/$M66</f>
        <v>0.48757800199509538</v>
      </c>
      <c r="EP66" s="174">
        <f>CU66/$M66</f>
        <v>0.47568585560497106</v>
      </c>
      <c r="EQ66" s="174">
        <f>CV66/$M66</f>
        <v>75.31692713745376</v>
      </c>
      <c r="ER66" s="174">
        <f>CW66/$M66</f>
        <v>0</v>
      </c>
      <c r="ES66" s="174">
        <f>CX66/$M66</f>
        <v>75.31692713745376</v>
      </c>
      <c r="ET66" s="174">
        <f>CY66/$M66</f>
        <v>75.31692713745376</v>
      </c>
      <c r="EU66" s="174">
        <f>CZ66/$M66</f>
        <v>24.180697659919364</v>
      </c>
      <c r="EV66" s="174">
        <f>DA66/$M66</f>
        <v>0</v>
      </c>
      <c r="EW66" s="174">
        <f>DB66/$M66</f>
        <v>7.9280975934161848</v>
      </c>
      <c r="EX66" s="174">
        <f>DC66/$M66</f>
        <v>0</v>
      </c>
      <c r="EY66" s="174">
        <f>DD66/$M66</f>
        <v>0</v>
      </c>
      <c r="EZ66" s="174">
        <f>DE66/$M66</f>
        <v>0</v>
      </c>
      <c r="FA66" s="174">
        <f>DF66/$M66</f>
        <v>3.9640487967080924</v>
      </c>
      <c r="FB66" s="174">
        <f>DG66/$M66</f>
        <v>0</v>
      </c>
      <c r="FC66" s="174">
        <f>DH66/$M66</f>
        <v>0</v>
      </c>
      <c r="FD66" s="174">
        <f>DI66/$M66</f>
        <v>15.85619518683237</v>
      </c>
      <c r="FE66" s="174">
        <f>DJ66/$M66</f>
        <v>7.9280975934161849E-2</v>
      </c>
      <c r="FF66" s="174">
        <f>DK66/$M66</f>
        <v>0</v>
      </c>
      <c r="FG66" s="174">
        <f>DL66/$M66</f>
        <v>0</v>
      </c>
      <c r="FH66" s="174">
        <f>DM66/$M66</f>
        <v>1.5856195186832369</v>
      </c>
      <c r="FI66" s="174">
        <f>DN66/$M66</f>
        <v>0.1664900494617399</v>
      </c>
      <c r="FJ66" s="174">
        <f>DO66/$M66</f>
        <v>5.1532634357205197E-2</v>
      </c>
      <c r="FK66" s="174">
        <f>DP66/$M66</f>
        <v>6.7388829544037576E-2</v>
      </c>
      <c r="FL66" s="174">
        <f>DQ66/$M66</f>
        <v>0</v>
      </c>
      <c r="FN66" s="181">
        <f>DT66/MAX(DT$2:DT$108)</f>
        <v>2.4264227741561971E-2</v>
      </c>
      <c r="FO66" s="181">
        <f>DU66/MAX(DU$2:DU$108)</f>
        <v>2.3512576930593936E-2</v>
      </c>
      <c r="FP66" s="181">
        <f>DY66/MAX(DY$2:DY$108)</f>
        <v>0.13119803802555075</v>
      </c>
      <c r="FQ66" s="181">
        <f>EA66/MAX(EA$2:EA$108)</f>
        <v>4.6909406423279551E-2</v>
      </c>
      <c r="FR66" s="181">
        <f>EB66/MAX(EB$2:EB$108)</f>
        <v>9.9933058651131296E-3</v>
      </c>
      <c r="FS66" s="181">
        <f>EC66/MAX(EC$2:EC$108)</f>
        <v>0.1003656692946427</v>
      </c>
      <c r="FT66" s="181">
        <f>ED66/MAX(ED$2:ED$108)</f>
        <v>5.9290089824057431E-2</v>
      </c>
      <c r="FU66" s="181">
        <f>EE66/MAX(EE$2:EE$108)</f>
        <v>0.10438206865901289</v>
      </c>
      <c r="FV66" s="181">
        <f>EF66/MAX(EF$2:EF$108)</f>
        <v>1.3498130479574525E-2</v>
      </c>
      <c r="FW66" s="181">
        <f>EG66/MAX(EG$2:EG$108)</f>
        <v>5.2894691430351734E-2</v>
      </c>
      <c r="FX66" s="181">
        <f>EH66/MAX(EH$2:EH$108)</f>
        <v>3.2952316195970173E-2</v>
      </c>
      <c r="FY66" s="181">
        <f>EI66/MAX(EI$2:EI$108)</f>
        <v>4.1765068835512606E-2</v>
      </c>
      <c r="FZ66" s="181">
        <f>EJ66/MAX(EJ$2:EJ$108)</f>
        <v>3.2567031334544828E-3</v>
      </c>
      <c r="GA66" s="181">
        <f>EK66/MAX(EK$2:EK$108)</f>
        <v>7.5880620490293885E-2</v>
      </c>
      <c r="GB66" s="181">
        <f>EL66/MAX(EL$2:EL$108)</f>
        <v>1.2938860805882597E-2</v>
      </c>
      <c r="GC66" s="181">
        <f>EM66/MAX(EM$2:EM$108)</f>
        <v>1.2068260639882139E-2</v>
      </c>
      <c r="GD66" s="181">
        <f>EN66/MAX(EN$2:EN$108)</f>
        <v>4.3382992554188374E-3</v>
      </c>
      <c r="GE66" s="181">
        <f>EO66/MAX(EO$2:EO$108)</f>
        <v>6.2006735413539529E-2</v>
      </c>
      <c r="GF66" s="181">
        <f>EP66/MAX(EP$2:EP$108)</f>
        <v>0.14758685653677109</v>
      </c>
      <c r="GG66" s="181">
        <f>EQ66/MAX(EQ$2:EQ$108)</f>
        <v>2.2925054516481223E-2</v>
      </c>
      <c r="GH66" s="181">
        <f>ER66/MAX(ER$2:ER$108)</f>
        <v>0</v>
      </c>
      <c r="GI66" s="181">
        <f>ES66/MAX(ES$2:ES$108)</f>
        <v>6.2216264230733502E-2</v>
      </c>
      <c r="GJ66" s="181">
        <f>ET66/MAX(ET$2:ET$108)</f>
        <v>1.4416786860879948E-2</v>
      </c>
      <c r="GK66" s="181">
        <f>EU66/MAX(EU$2:EU$108)</f>
        <v>1.8301379496627707E-2</v>
      </c>
      <c r="GL66" s="181">
        <f>EV66/MAX(EV$2:EV$108)</f>
        <v>0</v>
      </c>
      <c r="GM66" s="181">
        <f>EW66/MAX(EW$2:EW$108)</f>
        <v>7.2966959688495575E-5</v>
      </c>
      <c r="GN66" s="181">
        <f>EX66/MAX(EX$2:EX$108)</f>
        <v>0</v>
      </c>
      <c r="GO66" s="181">
        <f>EY66/MAX(EY$2:EY$108)</f>
        <v>0</v>
      </c>
      <c r="GP66" s="181">
        <f>EZ66/MAX(EZ$2:EZ$108)</f>
        <v>0</v>
      </c>
      <c r="GQ66" s="181">
        <f>FA66/MAX(FA$2:FA$108)</f>
        <v>7.356584360627684E-5</v>
      </c>
      <c r="GR66" s="181">
        <f>FB66/MAX(FB$2:FB$108)</f>
        <v>0</v>
      </c>
      <c r="GS66" s="181">
        <f>FC66/MAX(FC$2:FC$108)</f>
        <v>0</v>
      </c>
      <c r="GT66" s="181">
        <f>FD66/MAX(FD$2:FD$108)</f>
        <v>4.9560504359542944E-4</v>
      </c>
      <c r="GU66" s="181">
        <f>FE66/MAX(FE$2:FE$108)</f>
        <v>1.2173400638475619E-3</v>
      </c>
      <c r="GV66" s="181">
        <f>FF66/MAX(FF$2:FF$108)</f>
        <v>0</v>
      </c>
      <c r="GW66" s="181">
        <f>FG66/MAX(FG$2:FG$108)</f>
        <v>0</v>
      </c>
      <c r="GX66" s="181">
        <f>FH66/MAX(FH$2:FH$108)</f>
        <v>7.1881489533687378E-4</v>
      </c>
      <c r="GY66" s="170">
        <f>MAX(FN66:GX66)</f>
        <v>0.14758685653677109</v>
      </c>
      <c r="GZ66" s="170">
        <f>SUM(FN66:GX66)</f>
        <v>1.0795397038912609</v>
      </c>
      <c r="HA66" s="183">
        <f>GZ66/MAX(GZ$2:GZ$108)</f>
        <v>6.0504668532460879E-2</v>
      </c>
      <c r="HB66" s="168">
        <v>63</v>
      </c>
    </row>
    <row r="67" spans="1:210" s="168" customFormat="1" x14ac:dyDescent="0.3">
      <c r="A67" s="168" t="s">
        <v>6</v>
      </c>
      <c r="B67" s="168">
        <v>1.98</v>
      </c>
      <c r="C67" s="168" t="s">
        <v>50</v>
      </c>
      <c r="D67" s="168">
        <v>1</v>
      </c>
      <c r="H67" s="168">
        <f>D67*456</f>
        <v>456</v>
      </c>
      <c r="K67" s="169">
        <f>AVERAGE(H67:J67)</f>
        <v>456</v>
      </c>
      <c r="M67" s="171">
        <f>B67</f>
        <v>1.98</v>
      </c>
      <c r="Q67" s="171">
        <f>1/B67</f>
        <v>0.50505050505050508</v>
      </c>
      <c r="T67" s="184" t="s">
        <v>404</v>
      </c>
      <c r="U67" s="184" t="s">
        <v>405</v>
      </c>
      <c r="V67" s="185">
        <v>90.32</v>
      </c>
      <c r="W67" s="185">
        <v>31</v>
      </c>
      <c r="X67" s="185">
        <v>1.83</v>
      </c>
      <c r="Y67" s="185">
        <v>0.22</v>
      </c>
      <c r="Z67" s="185">
        <v>0.66</v>
      </c>
      <c r="AA67" s="185">
        <v>6.97</v>
      </c>
      <c r="AB67" s="185">
        <v>2.7</v>
      </c>
      <c r="AC67" s="185">
        <v>3.26</v>
      </c>
      <c r="AD67" s="185">
        <v>37</v>
      </c>
      <c r="AE67" s="185">
        <v>1.03</v>
      </c>
      <c r="AF67" s="185">
        <v>25</v>
      </c>
      <c r="AG67" s="185">
        <v>38</v>
      </c>
      <c r="AH67" s="185">
        <v>211</v>
      </c>
      <c r="AI67" s="185">
        <v>6</v>
      </c>
      <c r="AJ67" s="185">
        <v>0.24</v>
      </c>
      <c r="AK67" s="185">
        <v>6.9000000000000006E-2</v>
      </c>
      <c r="AL67" s="185">
        <v>0.216</v>
      </c>
      <c r="AM67" s="185">
        <v>0.6</v>
      </c>
      <c r="AN67" s="185">
        <v>12.2</v>
      </c>
      <c r="AO67" s="185">
        <v>8.2000000000000003E-2</v>
      </c>
      <c r="AP67" s="185">
        <v>0.104</v>
      </c>
      <c r="AQ67" s="185">
        <v>0.73399999999999999</v>
      </c>
      <c r="AR67" s="185">
        <v>0.22500000000000001</v>
      </c>
      <c r="AS67" s="185">
        <v>0.14099999999999999</v>
      </c>
      <c r="AT67" s="185">
        <v>33</v>
      </c>
      <c r="AU67" s="185">
        <v>0</v>
      </c>
      <c r="AV67" s="185">
        <v>33</v>
      </c>
      <c r="AW67" s="185">
        <v>33</v>
      </c>
      <c r="AX67" s="185">
        <v>15.3</v>
      </c>
      <c r="AY67" s="185">
        <v>0</v>
      </c>
      <c r="AZ67" s="185">
        <v>690</v>
      </c>
      <c r="BA67" s="185">
        <v>35</v>
      </c>
      <c r="BB67" s="185">
        <v>0</v>
      </c>
      <c r="BC67" s="185">
        <v>69</v>
      </c>
      <c r="BD67" s="185">
        <v>379</v>
      </c>
      <c r="BE67" s="185">
        <v>0</v>
      </c>
      <c r="BF67" s="185">
        <v>0</v>
      </c>
      <c r="BG67" s="185">
        <v>640</v>
      </c>
      <c r="BH67" s="185">
        <v>0.41</v>
      </c>
      <c r="BI67" s="185">
        <v>0</v>
      </c>
      <c r="BJ67" s="185">
        <v>0</v>
      </c>
      <c r="BK67" s="185">
        <v>43</v>
      </c>
      <c r="BL67" s="185">
        <v>0.05</v>
      </c>
      <c r="BM67" s="185">
        <v>0.01</v>
      </c>
      <c r="BN67" s="185">
        <v>0.113</v>
      </c>
      <c r="BO67" s="185">
        <v>0</v>
      </c>
      <c r="BP67" s="185">
        <v>100</v>
      </c>
      <c r="BQ67" s="184" t="s">
        <v>406</v>
      </c>
      <c r="BR67" s="185">
        <v>55</v>
      </c>
      <c r="BS67" s="184" t="s">
        <v>407</v>
      </c>
      <c r="BT67" s="185">
        <v>12</v>
      </c>
      <c r="BU67" s="168">
        <f>AVERAGE(BP67,BR67)</f>
        <v>77.5</v>
      </c>
      <c r="BV67" s="168">
        <f>_xlfn.STDEV.P(BP67,BR67)</f>
        <v>22.5</v>
      </c>
      <c r="BW67" s="168">
        <f>(1-BT67/100)*K67</f>
        <v>401.28000000000003</v>
      </c>
      <c r="BX67" s="174">
        <f>(V67/100)*$BW67</f>
        <v>362.43609599999996</v>
      </c>
      <c r="BY67" s="174">
        <f>(W67/100)*$BW67</f>
        <v>124.39680000000001</v>
      </c>
      <c r="BZ67" s="174">
        <f>(X67/100)*$BW67</f>
        <v>7.3434240000000006</v>
      </c>
      <c r="CA67" s="174">
        <f>(Y67/100)*$BW67</f>
        <v>0.88281600000000016</v>
      </c>
      <c r="CB67" s="174">
        <f>(Z67/100)*$BW67</f>
        <v>2.6484480000000001</v>
      </c>
      <c r="CC67" s="174">
        <f>(AA67/100)*$BW67</f>
        <v>27.969216000000003</v>
      </c>
      <c r="CD67" s="174">
        <f>(AB67/100)*$BW67</f>
        <v>10.834560000000002</v>
      </c>
      <c r="CE67" s="174">
        <f>(AC67/100)*$BW67</f>
        <v>13.081728</v>
      </c>
      <c r="CF67" s="174">
        <f>(AD67/100)*$BW67</f>
        <v>148.4736</v>
      </c>
      <c r="CG67" s="174">
        <f>(AE67/100)*$BW67</f>
        <v>4.133184</v>
      </c>
      <c r="CH67" s="174">
        <f>(AF67/100)*$BW67</f>
        <v>100.32000000000001</v>
      </c>
      <c r="CI67" s="174">
        <f>(AG67/100)*$BW67</f>
        <v>152.4864</v>
      </c>
      <c r="CJ67" s="174">
        <f>(AH67/100)*$BW67</f>
        <v>846.70079999999996</v>
      </c>
      <c r="CK67" s="174">
        <f>(AI67/100)*$BW67</f>
        <v>24.076800000000002</v>
      </c>
      <c r="CL67" s="174">
        <f>(AJ67/100)*$BW67</f>
        <v>0.96307200000000004</v>
      </c>
      <c r="CM67" s="174">
        <f>(AK67/100)*$BW67</f>
        <v>0.27688320000000005</v>
      </c>
      <c r="CN67" s="174">
        <f>(AL67/100)*$BW67</f>
        <v>0.86676480000000011</v>
      </c>
      <c r="CO67" s="174">
        <f>(AM67/100)*$BW67</f>
        <v>2.40768</v>
      </c>
      <c r="CP67" s="174">
        <f>(AN67/100)*$BW67</f>
        <v>48.956160000000004</v>
      </c>
      <c r="CQ67" s="174">
        <f>(AO67/100)*$BW67</f>
        <v>0.3290496</v>
      </c>
      <c r="CR67" s="174">
        <f>(AP67/100)*$BW67</f>
        <v>0.41733120000000001</v>
      </c>
      <c r="CS67" s="174">
        <f>(AQ67/100)*$BW67</f>
        <v>2.9453952000000001</v>
      </c>
      <c r="CT67" s="174">
        <f>(AR67/100)*$BW67</f>
        <v>0.90288000000000013</v>
      </c>
      <c r="CU67" s="174">
        <f>(AS67/100)*$BW67</f>
        <v>0.5658048</v>
      </c>
      <c r="CV67" s="174">
        <f>(AT67/100)*$BW67</f>
        <v>132.42240000000001</v>
      </c>
      <c r="CW67" s="174">
        <f>(AU67/100)*$BW67</f>
        <v>0</v>
      </c>
      <c r="CX67" s="174">
        <f>(AV67/100)*$BW67</f>
        <v>132.42240000000001</v>
      </c>
      <c r="CY67" s="174">
        <f>(AW67/100)*$BW67</f>
        <v>132.42240000000001</v>
      </c>
      <c r="CZ67" s="174">
        <f>(AX67/100)*$BW67</f>
        <v>61.395840000000007</v>
      </c>
      <c r="DA67" s="174">
        <f>(AY67/100)*$BW67</f>
        <v>0</v>
      </c>
      <c r="DB67" s="174">
        <f>(AZ67/100)*$BW67</f>
        <v>2768.8320000000003</v>
      </c>
      <c r="DC67" s="174">
        <f>(BA67/100)*$BW67</f>
        <v>140.44800000000001</v>
      </c>
      <c r="DD67" s="174">
        <f>(BB67/100)*$BW67</f>
        <v>0</v>
      </c>
      <c r="DE67" s="174">
        <f>(BC67/100)*$BW67</f>
        <v>276.88319999999999</v>
      </c>
      <c r="DF67" s="174">
        <f>(BD67/100)*$BW67</f>
        <v>1520.8512000000001</v>
      </c>
      <c r="DG67" s="174">
        <f>(BE67/100)*$BW67</f>
        <v>0</v>
      </c>
      <c r="DH67" s="174">
        <f>(BF67/100)*$BW67</f>
        <v>0</v>
      </c>
      <c r="DI67" s="174">
        <f>(BG67/100)*$BW67</f>
        <v>2568.1920000000005</v>
      </c>
      <c r="DJ67" s="174">
        <f>(BH67/100)*$BW67</f>
        <v>1.6452479999999998</v>
      </c>
      <c r="DK67" s="174">
        <f>(BI67/100)*$BW67</f>
        <v>0</v>
      </c>
      <c r="DL67" s="174">
        <f>(BJ67/100)*$BW67</f>
        <v>0</v>
      </c>
      <c r="DM67" s="174">
        <f>(BK67/100)*$BW67</f>
        <v>172.5504</v>
      </c>
      <c r="DN67" s="174">
        <f>(BL67/100)*$BW67</f>
        <v>0.20064000000000001</v>
      </c>
      <c r="DO67" s="174">
        <f>(BM67/100)*$BW67</f>
        <v>4.0128000000000004E-2</v>
      </c>
      <c r="DP67" s="174">
        <f>(BN67/100)*$BW67</f>
        <v>0.45344640000000003</v>
      </c>
      <c r="DQ67" s="174">
        <f>(BO67/100)*$BW67</f>
        <v>0</v>
      </c>
      <c r="DR67" s="174"/>
      <c r="DS67" s="174">
        <f>BX67/$M67</f>
        <v>183.04853333333332</v>
      </c>
      <c r="DT67" s="174">
        <f>BY67/$M67</f>
        <v>62.826666666666675</v>
      </c>
      <c r="DU67" s="174">
        <f>BZ67/$M67</f>
        <v>3.7088000000000005</v>
      </c>
      <c r="DV67" s="174">
        <f>CA67/$M67</f>
        <v>0.44586666666666674</v>
      </c>
      <c r="DW67" s="174">
        <f>CB67/$M67</f>
        <v>1.3376000000000001</v>
      </c>
      <c r="DX67" s="174">
        <f>CC67/$M67</f>
        <v>14.125866666666669</v>
      </c>
      <c r="DY67" s="174">
        <f>CD67/$M67</f>
        <v>5.4720000000000004</v>
      </c>
      <c r="DZ67" s="174">
        <f>CE67/$M67</f>
        <v>6.6069333333333331</v>
      </c>
      <c r="EA67" s="174">
        <f>CF67/$M67</f>
        <v>74.986666666666665</v>
      </c>
      <c r="EB67" s="174">
        <f>CG67/$M67</f>
        <v>2.0874666666666668</v>
      </c>
      <c r="EC67" s="174">
        <f>CH67/$M67</f>
        <v>50.666666666666671</v>
      </c>
      <c r="ED67" s="174">
        <f>CI67/$M67</f>
        <v>77.013333333333335</v>
      </c>
      <c r="EE67" s="174">
        <f>CJ67/$M67</f>
        <v>427.62666666666667</v>
      </c>
      <c r="EF67" s="174">
        <f>CK67/$M67</f>
        <v>12.160000000000002</v>
      </c>
      <c r="EG67" s="174">
        <f>CL67/$M67</f>
        <v>0.4864</v>
      </c>
      <c r="EH67" s="174">
        <f>CM67/$M67</f>
        <v>0.13984000000000002</v>
      </c>
      <c r="EI67" s="174">
        <f>CN67/$M67</f>
        <v>0.43776000000000004</v>
      </c>
      <c r="EJ67" s="174">
        <f>CO67/$M67</f>
        <v>1.216</v>
      </c>
      <c r="EK67" s="174">
        <f>CP67/$M67</f>
        <v>24.725333333333335</v>
      </c>
      <c r="EL67" s="174">
        <f>CQ67/$M67</f>
        <v>0.16618666666666668</v>
      </c>
      <c r="EM67" s="174">
        <f>CR67/$M67</f>
        <v>0.21077333333333334</v>
      </c>
      <c r="EN67" s="174">
        <f>CS67/$M67</f>
        <v>1.4875733333333334</v>
      </c>
      <c r="EO67" s="174">
        <f>CT67/$M67</f>
        <v>0.45600000000000007</v>
      </c>
      <c r="EP67" s="174">
        <f>CU67/$M67</f>
        <v>0.28576000000000001</v>
      </c>
      <c r="EQ67" s="174">
        <f>CV67/$M67</f>
        <v>66.88000000000001</v>
      </c>
      <c r="ER67" s="174">
        <f>CW67/$M67</f>
        <v>0</v>
      </c>
      <c r="ES67" s="174">
        <f>CX67/$M67</f>
        <v>66.88000000000001</v>
      </c>
      <c r="ET67" s="174">
        <f>CY67/$M67</f>
        <v>66.88000000000001</v>
      </c>
      <c r="EU67" s="174">
        <f>CZ67/$M67</f>
        <v>31.008000000000003</v>
      </c>
      <c r="EV67" s="174">
        <f>DA67/$M67</f>
        <v>0</v>
      </c>
      <c r="EW67" s="174">
        <f>DB67/$M67</f>
        <v>1398.4</v>
      </c>
      <c r="EX67" s="174">
        <f>DC67/$M67</f>
        <v>70.933333333333337</v>
      </c>
      <c r="EY67" s="174">
        <f>DD67/$M67</f>
        <v>0</v>
      </c>
      <c r="EZ67" s="174">
        <f>DE67/$M67</f>
        <v>139.84</v>
      </c>
      <c r="FA67" s="174">
        <f>DF67/$M67</f>
        <v>768.10666666666668</v>
      </c>
      <c r="FB67" s="174">
        <f>DG67/$M67</f>
        <v>0</v>
      </c>
      <c r="FC67" s="174">
        <f>DH67/$M67</f>
        <v>0</v>
      </c>
      <c r="FD67" s="174">
        <f>DI67/$M67</f>
        <v>1297.0666666666668</v>
      </c>
      <c r="FE67" s="174">
        <f>DJ67/$M67</f>
        <v>0.8309333333333333</v>
      </c>
      <c r="FF67" s="174">
        <f>DK67/$M67</f>
        <v>0</v>
      </c>
      <c r="FG67" s="174">
        <f>DL67/$M67</f>
        <v>0</v>
      </c>
      <c r="FH67" s="174">
        <f>DM67/$M67</f>
        <v>87.146666666666661</v>
      </c>
      <c r="FI67" s="174">
        <f>DN67/$M67</f>
        <v>0.10133333333333334</v>
      </c>
      <c r="FJ67" s="174">
        <f>DO67/$M67</f>
        <v>2.0266666666666669E-2</v>
      </c>
      <c r="FK67" s="174">
        <f>DP67/$M67</f>
        <v>0.22901333333333335</v>
      </c>
      <c r="FL67" s="174">
        <f>DQ67/$M67</f>
        <v>0</v>
      </c>
      <c r="FN67" s="181">
        <f>DT67/MAX(DT$2:DT$108)</f>
        <v>9.6141636141636143E-3</v>
      </c>
      <c r="FO67" s="181">
        <f>DU67/MAX(DU$2:DU$108)</f>
        <v>1.9998709261051958E-2</v>
      </c>
      <c r="FP67" s="181">
        <f>DY67/MAX(DY$2:DY$108)</f>
        <v>0.10653333333333335</v>
      </c>
      <c r="FQ67" s="181">
        <f>EA67/MAX(EA$2:EA$108)</f>
        <v>3.8581326747616107E-2</v>
      </c>
      <c r="FR67" s="181">
        <f>EB67/MAX(EB$2:EB$108)</f>
        <v>2.5059386973180081E-2</v>
      </c>
      <c r="FS67" s="181">
        <f>EC67/MAX(EC$2:EC$108)</f>
        <v>0.1282828282828283</v>
      </c>
      <c r="FT67" s="181">
        <f>ED67/MAX(ED$2:ED$108)</f>
        <v>3.9720164609053497E-2</v>
      </c>
      <c r="FU67" s="181">
        <f>EE67/MAX(EE$2:EE$108)</f>
        <v>7.7125649013499484E-2</v>
      </c>
      <c r="FV67" s="181">
        <f>EF67/MAX(EF$2:EF$108)</f>
        <v>1.0351617440225037E-2</v>
      </c>
      <c r="FW67" s="181">
        <f>EG67/MAX(EG$2:EG$108)</f>
        <v>3.8178401503338531E-2</v>
      </c>
      <c r="FX67" s="181">
        <f>EH67/MAX(EH$2:EH$108)</f>
        <v>2.9806690810740461E-2</v>
      </c>
      <c r="FY67" s="181">
        <f>EI67/MAX(EI$2:EI$108)</f>
        <v>3.5753665689149561E-2</v>
      </c>
      <c r="FZ67" s="181">
        <f>EJ67/MAX(EJ$2:EJ$108)</f>
        <v>1.9980334316617504E-3</v>
      </c>
      <c r="GA67" s="181">
        <f>EK67/MAX(EK$2:EK$108)</f>
        <v>6.3959096047262048E-2</v>
      </c>
      <c r="GB67" s="181">
        <f>EL67/MAX(EL$2:EL$108)</f>
        <v>1.1792215145081386E-2</v>
      </c>
      <c r="GC67" s="181">
        <f>EM67/MAX(EM$2:EM$108)</f>
        <v>2.3766081871345032E-2</v>
      </c>
      <c r="GD67" s="181">
        <f>EN67/MAX(EN$2:EN$108)</f>
        <v>1.403462812405902E-2</v>
      </c>
      <c r="GE67" s="181">
        <f>EO67/MAX(EO$2:EO$108)</f>
        <v>5.7990867579908692E-2</v>
      </c>
      <c r="GF67" s="181">
        <f>EP67/MAX(EP$2:EP$108)</f>
        <v>8.8660235798499479E-2</v>
      </c>
      <c r="GG67" s="181">
        <f>EQ67/MAX(EQ$2:EQ$108)</f>
        <v>2.0357012750455372E-2</v>
      </c>
      <c r="GH67" s="181">
        <f>ER67/MAX(ER$2:ER$108)</f>
        <v>0</v>
      </c>
      <c r="GI67" s="181">
        <f>ES67/MAX(ES$2:ES$108)</f>
        <v>5.5246860299512333E-2</v>
      </c>
      <c r="GJ67" s="181">
        <f>ET67/MAX(ET$2:ET$108)</f>
        <v>1.280183276059565E-2</v>
      </c>
      <c r="GK67" s="181">
        <f>EU67/MAX(EU$2:EU$108)</f>
        <v>2.3468684957426676E-2</v>
      </c>
      <c r="GL67" s="181">
        <f>EV67/MAX(EV$2:EV$108)</f>
        <v>0</v>
      </c>
      <c r="GM67" s="181">
        <f>EW67/MAX(EW$2:EW$108)</f>
        <v>1.2870300248716401E-2</v>
      </c>
      <c r="GN67" s="181">
        <f>EX67/MAX(EX$2:EX$108)</f>
        <v>1.3061517414608986E-2</v>
      </c>
      <c r="GO67" s="181">
        <f>EY67/MAX(EY$2:EY$108)</f>
        <v>0</v>
      </c>
      <c r="GP67" s="181">
        <f>EZ67/MAX(EZ$2:EZ$108)</f>
        <v>6.183814666524479E-3</v>
      </c>
      <c r="GQ67" s="181">
        <f>FA67/MAX(FA$2:FA$108)</f>
        <v>1.4254722333353677E-2</v>
      </c>
      <c r="GR67" s="181">
        <f>FB67/MAX(FB$2:FB$108)</f>
        <v>0</v>
      </c>
      <c r="GS67" s="181">
        <f>FC67/MAX(FC$2:FC$108)</f>
        <v>0</v>
      </c>
      <c r="GT67" s="181">
        <f>FD67/MAX(FD$2:FD$108)</f>
        <v>4.0541427139680161E-2</v>
      </c>
      <c r="GU67" s="181">
        <f>FE67/MAX(FE$2:FE$108)</f>
        <v>1.2758778825995808E-2</v>
      </c>
      <c r="GV67" s="181">
        <f>FF67/MAX(FF$2:FF$108)</f>
        <v>0</v>
      </c>
      <c r="GW67" s="181">
        <f>FG67/MAX(FG$2:FG$108)</f>
        <v>0</v>
      </c>
      <c r="GX67" s="181">
        <f>FH67/MAX(FH$2:FH$108)</f>
        <v>3.9506528105164952E-2</v>
      </c>
      <c r="GY67" s="170">
        <f>MAX(FN67:GX67)</f>
        <v>0.1282828282828283</v>
      </c>
      <c r="GZ67" s="170">
        <f>SUM(FN67:GX67)</f>
        <v>1.0722585747780318</v>
      </c>
      <c r="HA67" s="183">
        <f>GZ67/MAX(GZ$2:GZ$108)</f>
        <v>6.0096585066933841E-2</v>
      </c>
      <c r="HB67" s="168">
        <v>73</v>
      </c>
    </row>
    <row r="68" spans="1:210" s="168" customFormat="1" x14ac:dyDescent="0.3">
      <c r="A68" s="168" t="s">
        <v>116</v>
      </c>
      <c r="B68" s="168">
        <v>1.24</v>
      </c>
      <c r="C68" s="168" t="s">
        <v>50</v>
      </c>
      <c r="D68" s="168">
        <v>1886</v>
      </c>
      <c r="H68" s="168">
        <v>1886</v>
      </c>
      <c r="K68" s="169">
        <f>AVERAGE(H68:J68)</f>
        <v>1886</v>
      </c>
      <c r="L68" s="169"/>
      <c r="M68" s="170">
        <f>B68*D68/453.5</f>
        <v>5.1568687982359425</v>
      </c>
      <c r="N68" s="169"/>
      <c r="O68" s="169"/>
      <c r="P68" s="169">
        <f>K68/B68</f>
        <v>1520.9677419354839</v>
      </c>
      <c r="Q68" s="171">
        <f>1/B68</f>
        <v>0.80645161290322587</v>
      </c>
      <c r="R68" s="168">
        <f>1/K68</f>
        <v>5.3022269353128319E-4</v>
      </c>
      <c r="T68" s="172" t="s">
        <v>411</v>
      </c>
      <c r="U68" s="172" t="s">
        <v>412</v>
      </c>
      <c r="V68" s="173">
        <v>92.3</v>
      </c>
      <c r="W68" s="173">
        <v>27</v>
      </c>
      <c r="X68" s="173">
        <v>0.66</v>
      </c>
      <c r="Y68" s="173">
        <v>0.26</v>
      </c>
      <c r="Z68" s="173">
        <v>0.32</v>
      </c>
      <c r="AA68" s="173">
        <v>6.46</v>
      </c>
      <c r="AB68" s="173">
        <v>1.4</v>
      </c>
      <c r="AC68" s="173">
        <v>2.5299999999999998</v>
      </c>
      <c r="AD68" s="173">
        <v>21</v>
      </c>
      <c r="AE68" s="173">
        <v>0.34</v>
      </c>
      <c r="AF68" s="173">
        <v>11</v>
      </c>
      <c r="AG68" s="173">
        <v>14</v>
      </c>
      <c r="AH68" s="173">
        <v>117</v>
      </c>
      <c r="AI68" s="173">
        <v>18</v>
      </c>
      <c r="AJ68" s="173">
        <v>0.2</v>
      </c>
      <c r="AK68" s="173">
        <v>3.5000000000000003E-2</v>
      </c>
      <c r="AL68" s="173">
        <v>0.109</v>
      </c>
      <c r="AM68" s="173">
        <v>0.3</v>
      </c>
      <c r="AN68" s="173">
        <v>3.5</v>
      </c>
      <c r="AO68" s="173">
        <v>3.7999999999999999E-2</v>
      </c>
      <c r="AP68" s="173">
        <v>2.1999999999999999E-2</v>
      </c>
      <c r="AQ68" s="173">
        <v>0.81</v>
      </c>
      <c r="AR68" s="173">
        <v>0.35499999999999998</v>
      </c>
      <c r="AS68" s="173">
        <v>9.9000000000000005E-2</v>
      </c>
      <c r="AT68" s="173">
        <v>8</v>
      </c>
      <c r="AU68" s="173">
        <v>0</v>
      </c>
      <c r="AV68" s="173">
        <v>8</v>
      </c>
      <c r="AW68" s="173">
        <v>8</v>
      </c>
      <c r="AX68" s="173">
        <v>7.5</v>
      </c>
      <c r="AY68" s="173">
        <v>0</v>
      </c>
      <c r="AZ68" s="173">
        <v>110</v>
      </c>
      <c r="BA68" s="173">
        <v>6</v>
      </c>
      <c r="BB68" s="173">
        <v>0</v>
      </c>
      <c r="BC68" s="173">
        <v>15</v>
      </c>
      <c r="BD68" s="173">
        <v>59</v>
      </c>
      <c r="BE68" s="173">
        <v>0</v>
      </c>
      <c r="BF68" s="173">
        <v>0</v>
      </c>
      <c r="BG68" s="173">
        <v>0</v>
      </c>
      <c r="BH68" s="173">
        <v>0.12</v>
      </c>
      <c r="BI68" s="173">
        <v>0</v>
      </c>
      <c r="BJ68" s="173">
        <v>0</v>
      </c>
      <c r="BK68" s="173">
        <v>0.8</v>
      </c>
      <c r="BL68" s="173">
        <v>6.2E-2</v>
      </c>
      <c r="BM68" s="173">
        <v>2.1999999999999999E-2</v>
      </c>
      <c r="BN68" s="173">
        <v>0.126</v>
      </c>
      <c r="BO68" s="173">
        <v>0</v>
      </c>
      <c r="BP68" s="173">
        <v>155</v>
      </c>
      <c r="BQ68" s="172" t="s">
        <v>386</v>
      </c>
      <c r="BR68" s="176"/>
      <c r="BS68" s="172" t="s">
        <v>393</v>
      </c>
      <c r="BT68" s="173">
        <v>0</v>
      </c>
      <c r="BU68" s="168">
        <f>AVERAGE(BP68,BR68)</f>
        <v>155</v>
      </c>
      <c r="BV68" s="168">
        <f>_xlfn.STDEV.P(BP68,BR68)</f>
        <v>0</v>
      </c>
      <c r="BW68" s="168">
        <f>(1-BT68/100)*K68</f>
        <v>1886</v>
      </c>
      <c r="BX68" s="174">
        <f>(V68/100)*$BW68</f>
        <v>1740.7779999999998</v>
      </c>
      <c r="BY68" s="174">
        <f>(W68/100)*$BW68</f>
        <v>509.22</v>
      </c>
      <c r="BZ68" s="174">
        <f>(X68/100)*$BW68</f>
        <v>12.4476</v>
      </c>
      <c r="CA68" s="174">
        <f>(Y68/100)*$BW68</f>
        <v>4.9036</v>
      </c>
      <c r="CB68" s="174">
        <f>(Z68/100)*$BW68</f>
        <v>6.0352000000000006</v>
      </c>
      <c r="CC68" s="174">
        <f>(AA68/100)*$BW68</f>
        <v>121.83560000000001</v>
      </c>
      <c r="CD68" s="174">
        <f>(AB68/100)*$BW68</f>
        <v>26.403999999999996</v>
      </c>
      <c r="CE68" s="174">
        <f>(AC68/100)*$BW68</f>
        <v>47.715800000000002</v>
      </c>
      <c r="CF68" s="174">
        <f>(AD68/100)*$BW68</f>
        <v>396.06</v>
      </c>
      <c r="CG68" s="174">
        <f>(AE68/100)*$BW68</f>
        <v>6.4124000000000008</v>
      </c>
      <c r="CH68" s="174">
        <f>(AF68/100)*$BW68</f>
        <v>207.46</v>
      </c>
      <c r="CI68" s="174">
        <f>(AG68/100)*$BW68</f>
        <v>264.04000000000002</v>
      </c>
      <c r="CJ68" s="174">
        <f>(AH68/100)*$BW68</f>
        <v>2206.62</v>
      </c>
      <c r="CK68" s="174">
        <f>(AI68/100)*$BW68</f>
        <v>339.47999999999996</v>
      </c>
      <c r="CL68" s="174">
        <f>(AJ68/100)*$BW68</f>
        <v>3.7720000000000002</v>
      </c>
      <c r="CM68" s="174">
        <f>(AK68/100)*$BW68</f>
        <v>0.66010000000000013</v>
      </c>
      <c r="CN68" s="174">
        <f>(AL68/100)*$BW68</f>
        <v>2.0557400000000001</v>
      </c>
      <c r="CO68" s="174">
        <f>(AM68/100)*$BW68</f>
        <v>5.6580000000000004</v>
      </c>
      <c r="CP68" s="174">
        <f>(AN68/100)*$BW68</f>
        <v>66.010000000000005</v>
      </c>
      <c r="CQ68" s="174">
        <f>(AO68/100)*$BW68</f>
        <v>0.71667999999999998</v>
      </c>
      <c r="CR68" s="174">
        <f>(AP68/100)*$BW68</f>
        <v>0.41491999999999996</v>
      </c>
      <c r="CS68" s="174">
        <f>(AQ68/100)*$BW68</f>
        <v>15.276600000000002</v>
      </c>
      <c r="CT68" s="174">
        <f>(AR68/100)*$BW68</f>
        <v>6.6952999999999996</v>
      </c>
      <c r="CU68" s="174">
        <f>(AS68/100)*$BW68</f>
        <v>1.86714</v>
      </c>
      <c r="CV68" s="174">
        <f>(AT68/100)*$BW68</f>
        <v>150.88</v>
      </c>
      <c r="CW68" s="174">
        <f>(AU68/100)*$BW68</f>
        <v>0</v>
      </c>
      <c r="CX68" s="174">
        <f>(AV68/100)*$BW68</f>
        <v>150.88</v>
      </c>
      <c r="CY68" s="174">
        <f>(AW68/100)*$BW68</f>
        <v>150.88</v>
      </c>
      <c r="CZ68" s="174">
        <f>(AX68/100)*$BW68</f>
        <v>141.44999999999999</v>
      </c>
      <c r="DA68" s="174">
        <f>(AY68/100)*$BW68</f>
        <v>0</v>
      </c>
      <c r="DB68" s="174">
        <f>(AZ68/100)*$BW68</f>
        <v>2074.6000000000004</v>
      </c>
      <c r="DC68" s="174">
        <f>(BA68/100)*$BW68</f>
        <v>113.16</v>
      </c>
      <c r="DD68" s="174">
        <f>(BB68/100)*$BW68</f>
        <v>0</v>
      </c>
      <c r="DE68" s="174">
        <f>(BC68/100)*$BW68</f>
        <v>282.89999999999998</v>
      </c>
      <c r="DF68" s="174">
        <f>(BD68/100)*$BW68</f>
        <v>1112.74</v>
      </c>
      <c r="DG68" s="174">
        <f>(BE68/100)*$BW68</f>
        <v>0</v>
      </c>
      <c r="DH68" s="174">
        <f>(BF68/100)*$BW68</f>
        <v>0</v>
      </c>
      <c r="DI68" s="174">
        <f>(BG68/100)*$BW68</f>
        <v>0</v>
      </c>
      <c r="DJ68" s="174">
        <f>(BH68/100)*$BW68</f>
        <v>2.2631999999999999</v>
      </c>
      <c r="DK68" s="174">
        <f>(BI68/100)*$BW68</f>
        <v>0</v>
      </c>
      <c r="DL68" s="174">
        <f>(BJ68/100)*$BW68</f>
        <v>0</v>
      </c>
      <c r="DM68" s="174">
        <f>(BK68/100)*$BW68</f>
        <v>15.088000000000001</v>
      </c>
      <c r="DN68" s="174">
        <f>(BL68/100)*$BW68</f>
        <v>1.1693199999999999</v>
      </c>
      <c r="DO68" s="174">
        <f>(BM68/100)*$BW68</f>
        <v>0.41491999999999996</v>
      </c>
      <c r="DP68" s="174">
        <f>(BN68/100)*$BW68</f>
        <v>2.37636</v>
      </c>
      <c r="DQ68" s="174">
        <f>(BO68/100)*$BW68</f>
        <v>0</v>
      </c>
      <c r="DR68" s="174"/>
      <c r="DS68" s="174">
        <f>BX68/$M68</f>
        <v>337.56491935483871</v>
      </c>
      <c r="DT68" s="174">
        <f>BY68/$M68</f>
        <v>98.745967741935488</v>
      </c>
      <c r="DU68" s="174">
        <f>BZ68/$M68</f>
        <v>2.413790322580645</v>
      </c>
      <c r="DV68" s="174">
        <f>CA68/$M68</f>
        <v>0.95088709677419359</v>
      </c>
      <c r="DW68" s="174">
        <f>CB68/$M68</f>
        <v>1.1703225806451614</v>
      </c>
      <c r="DX68" s="174">
        <f>CC68/$M68</f>
        <v>23.625887096774196</v>
      </c>
      <c r="DY68" s="174">
        <f>CD68/$M68</f>
        <v>5.1201612903225797</v>
      </c>
      <c r="DZ68" s="174">
        <f>CE68/$M68</f>
        <v>9.2528629032258074</v>
      </c>
      <c r="EA68" s="174">
        <f>CF68/$M68</f>
        <v>76.802419354838719</v>
      </c>
      <c r="EB68" s="174">
        <f>CG68/$M68</f>
        <v>1.243467741935484</v>
      </c>
      <c r="EC68" s="174">
        <f>CH68/$M68</f>
        <v>40.229838709677423</v>
      </c>
      <c r="ED68" s="174">
        <f>CI68/$M68</f>
        <v>51.201612903225815</v>
      </c>
      <c r="EE68" s="174">
        <f>CJ68/$M68</f>
        <v>427.89919354838707</v>
      </c>
      <c r="EF68" s="174">
        <f>CK68/$M68</f>
        <v>65.83064516129032</v>
      </c>
      <c r="EG68" s="174">
        <f>CL68/$M68</f>
        <v>0.73145161290322591</v>
      </c>
      <c r="EH68" s="174">
        <f>CM68/$M68</f>
        <v>0.12800403225806456</v>
      </c>
      <c r="EI68" s="174">
        <f>CN68/$M68</f>
        <v>0.39864112903225812</v>
      </c>
      <c r="EJ68" s="174">
        <f>CO68/$M68</f>
        <v>1.0971774193548389</v>
      </c>
      <c r="EK68" s="174">
        <f>CP68/$M68</f>
        <v>12.800403225806454</v>
      </c>
      <c r="EL68" s="174">
        <f>CQ68/$M68</f>
        <v>0.13897580645161289</v>
      </c>
      <c r="EM68" s="174">
        <f>CR68/$M68</f>
        <v>8.0459677419354836E-2</v>
      </c>
      <c r="EN68" s="174">
        <f>CS68/$M68</f>
        <v>2.962379032258065</v>
      </c>
      <c r="EO68" s="174">
        <f>CT68/$M68</f>
        <v>1.2983266129032258</v>
      </c>
      <c r="EP68" s="174">
        <f>CU68/$M68</f>
        <v>0.36206854838709679</v>
      </c>
      <c r="EQ68" s="174">
        <f>CV68/$M68</f>
        <v>29.258064516129032</v>
      </c>
      <c r="ER68" s="174">
        <f>CW68/$M68</f>
        <v>0</v>
      </c>
      <c r="ES68" s="174">
        <f>CX68/$M68</f>
        <v>29.258064516129032</v>
      </c>
      <c r="ET68" s="174">
        <f>CY68/$M68</f>
        <v>29.258064516129032</v>
      </c>
      <c r="EU68" s="174">
        <f>CZ68/$M68</f>
        <v>27.429435483870968</v>
      </c>
      <c r="EV68" s="174">
        <f>DA68/$M68</f>
        <v>0</v>
      </c>
      <c r="EW68" s="174">
        <f>DB68/$M68</f>
        <v>402.29838709677426</v>
      </c>
      <c r="EX68" s="174">
        <f>DC68/$M68</f>
        <v>21.943548387096776</v>
      </c>
      <c r="EY68" s="174">
        <f>DD68/$M68</f>
        <v>0</v>
      </c>
      <c r="EZ68" s="174">
        <f>DE68/$M68</f>
        <v>54.858870967741936</v>
      </c>
      <c r="FA68" s="174">
        <f>DF68/$M68</f>
        <v>215.77822580645162</v>
      </c>
      <c r="FB68" s="174">
        <f>DG68/$M68</f>
        <v>0</v>
      </c>
      <c r="FC68" s="174">
        <f>DH68/$M68</f>
        <v>0</v>
      </c>
      <c r="FD68" s="174">
        <f>DI68/$M68</f>
        <v>0</v>
      </c>
      <c r="FE68" s="174">
        <f>DJ68/$M68</f>
        <v>0.43887096774193546</v>
      </c>
      <c r="FF68" s="174">
        <f>DK68/$M68</f>
        <v>0</v>
      </c>
      <c r="FG68" s="174">
        <f>DL68/$M68</f>
        <v>0</v>
      </c>
      <c r="FH68" s="174">
        <f>DM68/$M68</f>
        <v>2.9258064516129036</v>
      </c>
      <c r="FI68" s="174">
        <f>DN68/$M68</f>
        <v>0.22674999999999998</v>
      </c>
      <c r="FJ68" s="174">
        <f>DO68/$M68</f>
        <v>8.0459677419354836E-2</v>
      </c>
      <c r="FK68" s="174">
        <f>DP68/$M68</f>
        <v>0.46081451612903229</v>
      </c>
      <c r="FL68" s="174">
        <f>DQ68/$M68</f>
        <v>0</v>
      </c>
      <c r="FN68" s="181">
        <f>DT68/MAX(DT$2:DT$108)</f>
        <v>1.5110779235620068E-2</v>
      </c>
      <c r="FO68" s="181">
        <f>DU68/MAX(DU$2:DU$108)</f>
        <v>1.3015716910707272E-2</v>
      </c>
      <c r="FP68" s="181">
        <f>DY68/MAX(DY$2:DY$108)</f>
        <v>9.9683452021631133E-2</v>
      </c>
      <c r="FQ68" s="181">
        <f>EA68/MAX(EA$2:EA$108)</f>
        <v>3.9515548134821325E-2</v>
      </c>
      <c r="FR68" s="181">
        <f>EB68/MAX(EB$2:EB$108)</f>
        <v>1.4927442833655331E-2</v>
      </c>
      <c r="FS68" s="181">
        <f>EC68/MAX(EC$2:EC$108)</f>
        <v>0.10185784521788342</v>
      </c>
      <c r="FT68" s="181">
        <f>ED68/MAX(ED$2:ED$108)</f>
        <v>2.6407589500932742E-2</v>
      </c>
      <c r="FU68" s="181">
        <f>EE68/MAX(EE$2:EE$108)</f>
        <v>7.7174801263030959E-2</v>
      </c>
      <c r="FV68" s="181">
        <f>EF68/MAX(EF$2:EF$108)</f>
        <v>5.604059659151963E-2</v>
      </c>
      <c r="FW68" s="181">
        <f>EG68/MAX(EG$2:EG$108)</f>
        <v>5.7412938646554106E-2</v>
      </c>
      <c r="FX68" s="181">
        <f>EH68/MAX(EH$2:EH$108)</f>
        <v>2.7283871653633995E-2</v>
      </c>
      <c r="FY68" s="181">
        <f>EI68/MAX(EI$2:EI$108)</f>
        <v>3.2558666066713468E-2</v>
      </c>
      <c r="FZ68" s="181">
        <f>EJ68/MAX(EJ$2:EJ$108)</f>
        <v>1.8027937206705033E-3</v>
      </c>
      <c r="GA68" s="181">
        <f>EK68/MAX(EK$2:EK$108)</f>
        <v>3.311187794015738E-2</v>
      </c>
      <c r="GB68" s="181">
        <f>EL68/MAX(EL$2:EL$108)</f>
        <v>9.8613964796931686E-3</v>
      </c>
      <c r="GC68" s="181">
        <f>EM68/MAX(EM$2:EM$108)</f>
        <v>9.0723586833742331E-3</v>
      </c>
      <c r="GD68" s="181">
        <f>EN68/MAX(EN$2:EN$108)</f>
        <v>2.794879899271192E-2</v>
      </c>
      <c r="GE68" s="181">
        <f>EO68/MAX(EO$2:EO$108)</f>
        <v>0.16511203220250509</v>
      </c>
      <c r="GF68" s="181">
        <f>EP68/MAX(EP$2:EP$108)</f>
        <v>0.11233581633265824</v>
      </c>
      <c r="GG68" s="181">
        <f>EQ68/MAX(EQ$2:EQ$108)</f>
        <v>8.9056039534761433E-3</v>
      </c>
      <c r="GH68" s="181">
        <f>ER68/MAX(ER$2:ER$108)</f>
        <v>0</v>
      </c>
      <c r="GI68" s="181">
        <f>ES68/MAX(ES$2:ES$108)</f>
        <v>2.4168902556170744E-2</v>
      </c>
      <c r="GJ68" s="181">
        <f>ET68/MAX(ET$2:ET$108)</f>
        <v>5.6004313521860298E-3</v>
      </c>
      <c r="GK68" s="181">
        <f>EU68/MAX(EU$2:EU$108)</f>
        <v>2.0760216071047086E-2</v>
      </c>
      <c r="GL68" s="181">
        <f>EV68/MAX(EV$2:EV$108)</f>
        <v>0</v>
      </c>
      <c r="GM68" s="181">
        <f>EW68/MAX(EW$2:EW$108)</f>
        <v>3.7025894104046196E-3</v>
      </c>
      <c r="GN68" s="181">
        <f>EX68/MAX(EX$2:EX$108)</f>
        <v>4.0406396531444469E-3</v>
      </c>
      <c r="GO68" s="181">
        <f>EY68/MAX(EY$2:EY$108)</f>
        <v>0</v>
      </c>
      <c r="GP68" s="181">
        <f>EZ68/MAX(EZ$2:EZ$108)</f>
        <v>2.4258945285990882E-3</v>
      </c>
      <c r="GQ68" s="181">
        <f>FA68/MAX(FA$2:FA$108)</f>
        <v>4.0044681656037249E-3</v>
      </c>
      <c r="GR68" s="181">
        <f>FB68/MAX(FB$2:FB$108)</f>
        <v>0</v>
      </c>
      <c r="GS68" s="181">
        <f>FC68/MAX(FC$2:FC$108)</f>
        <v>0</v>
      </c>
      <c r="GT68" s="181">
        <f>FD68/MAX(FD$2:FD$108)</f>
        <v>0</v>
      </c>
      <c r="GU68" s="181">
        <f>FE68/MAX(FE$2:FE$108)</f>
        <v>6.7387567521302498E-3</v>
      </c>
      <c r="GV68" s="181">
        <f>FF68/MAX(FF$2:FF$108)</f>
        <v>0</v>
      </c>
      <c r="GW68" s="181">
        <f>FG68/MAX(FG$2:FG$108)</f>
        <v>0</v>
      </c>
      <c r="GX68" s="181">
        <f>FH68/MAX(FH$2:FH$108)</f>
        <v>1.3263669080200214E-3</v>
      </c>
      <c r="GY68" s="170">
        <f>MAX(FN68:GX68)</f>
        <v>0.16511203220250509</v>
      </c>
      <c r="GZ68" s="170">
        <f>SUM(FN68:GX68)</f>
        <v>1.0019081917792563</v>
      </c>
      <c r="HA68" s="183">
        <f>GZ68/MAX(GZ$2:GZ$108)</f>
        <v>5.6153676261329291E-2</v>
      </c>
      <c r="HB68" s="168">
        <v>70</v>
      </c>
    </row>
    <row r="69" spans="1:210" s="168" customFormat="1" x14ac:dyDescent="0.3">
      <c r="A69" s="168" t="s">
        <v>511</v>
      </c>
      <c r="B69" s="168">
        <v>5.14</v>
      </c>
      <c r="C69" s="168" t="s">
        <v>601</v>
      </c>
      <c r="D69" s="168">
        <v>14</v>
      </c>
      <c r="G69" s="168" t="s">
        <v>86</v>
      </c>
      <c r="H69" s="168">
        <f>D69*456/16</f>
        <v>399</v>
      </c>
      <c r="K69" s="169">
        <f>AVERAGE(H69:J69)</f>
        <v>399</v>
      </c>
      <c r="M69" s="171">
        <f>B69</f>
        <v>5.14</v>
      </c>
      <c r="Q69" s="171">
        <f>1/B69</f>
        <v>0.19455252918287938</v>
      </c>
      <c r="T69" s="172" t="s">
        <v>564</v>
      </c>
      <c r="U69" s="172" t="s">
        <v>565</v>
      </c>
      <c r="V69" s="173">
        <v>4.41</v>
      </c>
      <c r="W69" s="173">
        <v>579</v>
      </c>
      <c r="X69" s="173">
        <v>21.15</v>
      </c>
      <c r="Y69" s="173">
        <v>49.93</v>
      </c>
      <c r="Z69" s="173">
        <v>2.97</v>
      </c>
      <c r="AA69" s="173">
        <v>21.55</v>
      </c>
      <c r="AB69" s="173">
        <v>12.5</v>
      </c>
      <c r="AC69" s="173">
        <v>4.3499999999999996</v>
      </c>
      <c r="AD69" s="173">
        <v>269</v>
      </c>
      <c r="AE69" s="173">
        <v>3.71</v>
      </c>
      <c r="AF69" s="173">
        <v>270</v>
      </c>
      <c r="AG69" s="173">
        <v>481</v>
      </c>
      <c r="AH69" s="173">
        <v>733</v>
      </c>
      <c r="AI69" s="173">
        <v>1</v>
      </c>
      <c r="AJ69" s="173">
        <v>3.12</v>
      </c>
      <c r="AK69" s="173">
        <v>1.0309999999999999</v>
      </c>
      <c r="AL69" s="173">
        <v>2.1789999999999998</v>
      </c>
      <c r="AM69" s="173">
        <v>4.0999999999999996</v>
      </c>
      <c r="AN69" s="173">
        <v>0</v>
      </c>
      <c r="AO69" s="173">
        <v>0.20499999999999999</v>
      </c>
      <c r="AP69" s="173">
        <v>1.1379999999999999</v>
      </c>
      <c r="AQ69" s="173">
        <v>3.6179999999999999</v>
      </c>
      <c r="AR69" s="173">
        <v>0.47099999999999997</v>
      </c>
      <c r="AS69" s="173">
        <v>0.13700000000000001</v>
      </c>
      <c r="AT69" s="173">
        <v>44</v>
      </c>
      <c r="AU69" s="173">
        <v>0</v>
      </c>
      <c r="AV69" s="173">
        <v>44</v>
      </c>
      <c r="AW69" s="173">
        <v>44</v>
      </c>
      <c r="AX69" s="173">
        <v>52.1</v>
      </c>
      <c r="AY69" s="173">
        <v>0</v>
      </c>
      <c r="AZ69" s="173">
        <v>2</v>
      </c>
      <c r="BA69" s="173">
        <v>0</v>
      </c>
      <c r="BB69" s="173">
        <v>0</v>
      </c>
      <c r="BC69" s="173">
        <v>0</v>
      </c>
      <c r="BD69" s="173">
        <v>1</v>
      </c>
      <c r="BE69" s="173">
        <v>0</v>
      </c>
      <c r="BF69" s="173">
        <v>0</v>
      </c>
      <c r="BG69" s="173">
        <v>1</v>
      </c>
      <c r="BH69" s="173">
        <v>25.63</v>
      </c>
      <c r="BI69" s="173">
        <v>0</v>
      </c>
      <c r="BJ69" s="173">
        <v>0</v>
      </c>
      <c r="BK69" s="173">
        <v>0</v>
      </c>
      <c r="BL69" s="173">
        <v>3.802</v>
      </c>
      <c r="BM69" s="173">
        <v>31.550999999999998</v>
      </c>
      <c r="BN69" s="173">
        <v>12.329000000000001</v>
      </c>
      <c r="BO69" s="173">
        <v>0</v>
      </c>
      <c r="BP69" s="173">
        <v>143</v>
      </c>
      <c r="BQ69" s="172" t="s">
        <v>566</v>
      </c>
      <c r="BR69" s="173">
        <v>92</v>
      </c>
      <c r="BS69" s="172" t="s">
        <v>330</v>
      </c>
      <c r="BT69" s="173">
        <v>60</v>
      </c>
      <c r="BU69" s="168">
        <f>AVERAGE(BP69,BR69)</f>
        <v>117.5</v>
      </c>
      <c r="BV69" s="168">
        <f>_xlfn.STDEV.P(BP69,BR69)</f>
        <v>25.5</v>
      </c>
      <c r="BW69" s="168">
        <f>(1-BT69/100)*K69</f>
        <v>159.60000000000002</v>
      </c>
      <c r="BX69" s="174">
        <f>(V69/100)*$BW69</f>
        <v>7.0383600000000008</v>
      </c>
      <c r="BY69" s="174">
        <f>(W69/100)*$BW69</f>
        <v>924.08400000000017</v>
      </c>
      <c r="BZ69" s="174">
        <f>(X69/100)*$BW69</f>
        <v>33.755400000000002</v>
      </c>
      <c r="CA69" s="174">
        <f>(Y69/100)*$BW69</f>
        <v>79.68828000000002</v>
      </c>
      <c r="CB69" s="174">
        <f>(Z69/100)*$BW69</f>
        <v>4.740120000000001</v>
      </c>
      <c r="CC69" s="174">
        <f>(AA69/100)*$BW69</f>
        <v>34.393800000000006</v>
      </c>
      <c r="CD69" s="174">
        <f>(AB69/100)*$BW69</f>
        <v>19.950000000000003</v>
      </c>
      <c r="CE69" s="174">
        <f>(AC69/100)*$BW69</f>
        <v>6.9426000000000005</v>
      </c>
      <c r="CF69" s="174">
        <f>(AD69/100)*$BW69</f>
        <v>429.32400000000007</v>
      </c>
      <c r="CG69" s="174">
        <f>(AE69/100)*$BW69</f>
        <v>5.9211600000000013</v>
      </c>
      <c r="CH69" s="174">
        <f>(AF69/100)*$BW69</f>
        <v>430.92000000000007</v>
      </c>
      <c r="CI69" s="174">
        <f>(AG69/100)*$BW69</f>
        <v>767.67600000000004</v>
      </c>
      <c r="CJ69" s="174">
        <f>(AH69/100)*$BW69</f>
        <v>1169.8680000000002</v>
      </c>
      <c r="CK69" s="174">
        <f>(AI69/100)*$BW69</f>
        <v>1.5960000000000003</v>
      </c>
      <c r="CL69" s="174">
        <f>(AJ69/100)*$BW69</f>
        <v>4.9795200000000008</v>
      </c>
      <c r="CM69" s="174">
        <f>(AK69/100)*$BW69</f>
        <v>1.6454760000000002</v>
      </c>
      <c r="CN69" s="174">
        <f>(AL69/100)*$BW69</f>
        <v>3.477684</v>
      </c>
      <c r="CO69" s="174">
        <f>(AM69/100)*$BW69</f>
        <v>6.5436000000000005</v>
      </c>
      <c r="CP69" s="174">
        <f>(AN69/100)*$BW69</f>
        <v>0</v>
      </c>
      <c r="CQ69" s="174">
        <f>(AO69/100)*$BW69</f>
        <v>0.32718000000000003</v>
      </c>
      <c r="CR69" s="174">
        <f>(AP69/100)*$BW69</f>
        <v>1.8162480000000001</v>
      </c>
      <c r="CS69" s="174">
        <f>(AQ69/100)*$BW69</f>
        <v>5.7743280000000006</v>
      </c>
      <c r="CT69" s="174">
        <f>(AR69/100)*$BW69</f>
        <v>0.75171600000000005</v>
      </c>
      <c r="CU69" s="174">
        <f>(AS69/100)*$BW69</f>
        <v>0.21865200000000004</v>
      </c>
      <c r="CV69" s="174">
        <f>(AT69/100)*$BW69</f>
        <v>70.224000000000004</v>
      </c>
      <c r="CW69" s="174">
        <f>(AU69/100)*$BW69</f>
        <v>0</v>
      </c>
      <c r="CX69" s="174">
        <f>(AV69/100)*$BW69</f>
        <v>70.224000000000004</v>
      </c>
      <c r="CY69" s="174">
        <f>(AW69/100)*$BW69</f>
        <v>70.224000000000004</v>
      </c>
      <c r="CZ69" s="174">
        <f>(AX69/100)*$BW69</f>
        <v>83.151600000000016</v>
      </c>
      <c r="DA69" s="174">
        <f>(AY69/100)*$BW69</f>
        <v>0</v>
      </c>
      <c r="DB69" s="174">
        <f>(AZ69/100)*$BW69</f>
        <v>3.1920000000000006</v>
      </c>
      <c r="DC69" s="174">
        <f>(BA69/100)*$BW69</f>
        <v>0</v>
      </c>
      <c r="DD69" s="174">
        <f>(BB69/100)*$BW69</f>
        <v>0</v>
      </c>
      <c r="DE69" s="174">
        <f>(BC69/100)*$BW69</f>
        <v>0</v>
      </c>
      <c r="DF69" s="174">
        <f>(BD69/100)*$BW69</f>
        <v>1.5960000000000003</v>
      </c>
      <c r="DG69" s="174">
        <f>(BE69/100)*$BW69</f>
        <v>0</v>
      </c>
      <c r="DH69" s="174">
        <f>(BF69/100)*$BW69</f>
        <v>0</v>
      </c>
      <c r="DI69" s="174">
        <f>(BG69/100)*$BW69</f>
        <v>1.5960000000000003</v>
      </c>
      <c r="DJ69" s="174">
        <f>(BH69/100)*$BW69</f>
        <v>40.905480000000004</v>
      </c>
      <c r="DK69" s="174">
        <f>(BI69/100)*$BW69</f>
        <v>0</v>
      </c>
      <c r="DL69" s="174">
        <f>(BJ69/100)*$BW69</f>
        <v>0</v>
      </c>
      <c r="DM69" s="174">
        <f>(BK69/100)*$BW69</f>
        <v>0</v>
      </c>
      <c r="DN69" s="174">
        <f>(BL69/100)*$BW69</f>
        <v>6.0679920000000003</v>
      </c>
      <c r="DO69" s="174">
        <f>(BM69/100)*$BW69</f>
        <v>50.355395999999999</v>
      </c>
      <c r="DP69" s="174">
        <f>(BN69/100)*$BW69</f>
        <v>19.677084000000004</v>
      </c>
      <c r="DQ69" s="174">
        <f>(BO69/100)*$BW69</f>
        <v>0</v>
      </c>
      <c r="DR69" s="174"/>
      <c r="DS69" s="174">
        <f>BX69/$M69</f>
        <v>1.3693307392996112</v>
      </c>
      <c r="DT69" s="174">
        <f>BY69/$M69</f>
        <v>179.78287937743195</v>
      </c>
      <c r="DU69" s="174">
        <f>BZ69/$M69</f>
        <v>6.567198443579767</v>
      </c>
      <c r="DV69" s="174">
        <f>CA69/$M69</f>
        <v>15.503556420233467</v>
      </c>
      <c r="DW69" s="174">
        <f>CB69/$M69</f>
        <v>0.9222023346303504</v>
      </c>
      <c r="DX69" s="174">
        <f>CC69/$M69</f>
        <v>6.6914007782101184</v>
      </c>
      <c r="DY69" s="174">
        <f>CD69/$M69</f>
        <v>3.8813229571984444</v>
      </c>
      <c r="DZ69" s="174">
        <f>CE69/$M69</f>
        <v>1.3507003891050586</v>
      </c>
      <c r="EA69" s="174">
        <f>CF69/$M69</f>
        <v>83.526070038910518</v>
      </c>
      <c r="EB69" s="174">
        <f>CG69/$M69</f>
        <v>1.1519766536964984</v>
      </c>
      <c r="EC69" s="174">
        <f>CH69/$M69</f>
        <v>83.836575875486403</v>
      </c>
      <c r="ED69" s="174">
        <f>CI69/$M69</f>
        <v>149.35330739299613</v>
      </c>
      <c r="EE69" s="174">
        <f>CJ69/$M69</f>
        <v>227.60077821011677</v>
      </c>
      <c r="EF69" s="174">
        <f>CK69/$M69</f>
        <v>0.31050583657587555</v>
      </c>
      <c r="EG69" s="174">
        <f>CL69/$M69</f>
        <v>0.96877821011673171</v>
      </c>
      <c r="EH69" s="174">
        <f>CM69/$M69</f>
        <v>0.32013151750972768</v>
      </c>
      <c r="EI69" s="174">
        <f>CN69/$M69</f>
        <v>0.67659221789883273</v>
      </c>
      <c r="EJ69" s="174">
        <f>CO69/$M69</f>
        <v>1.2730739299610896</v>
      </c>
      <c r="EK69" s="174">
        <f>CP69/$M69</f>
        <v>0</v>
      </c>
      <c r="EL69" s="174">
        <f>CQ69/$M69</f>
        <v>6.3653696498054482E-2</v>
      </c>
      <c r="EM69" s="174">
        <f>CR69/$M69</f>
        <v>0.35335564202334635</v>
      </c>
      <c r="EN69" s="174">
        <f>CS69/$M69</f>
        <v>1.1234101167315176</v>
      </c>
      <c r="EO69" s="174">
        <f>CT69/$M69</f>
        <v>0.14624824902723738</v>
      </c>
      <c r="EP69" s="174">
        <f>CU69/$M69</f>
        <v>4.2539299610894955E-2</v>
      </c>
      <c r="EQ69" s="174">
        <f>CV69/$M69</f>
        <v>13.662256809338523</v>
      </c>
      <c r="ER69" s="174">
        <f>CW69/$M69</f>
        <v>0</v>
      </c>
      <c r="ES69" s="174">
        <f>CX69/$M69</f>
        <v>13.662256809338523</v>
      </c>
      <c r="ET69" s="174">
        <f>CY69/$M69</f>
        <v>13.662256809338523</v>
      </c>
      <c r="EU69" s="174">
        <f>CZ69/$M69</f>
        <v>16.177354085603117</v>
      </c>
      <c r="EV69" s="174">
        <f>DA69/$M69</f>
        <v>0</v>
      </c>
      <c r="EW69" s="174">
        <f>DB69/$M69</f>
        <v>0.6210116731517511</v>
      </c>
      <c r="EX69" s="174">
        <f>DC69/$M69</f>
        <v>0</v>
      </c>
      <c r="EY69" s="174">
        <f>DD69/$M69</f>
        <v>0</v>
      </c>
      <c r="EZ69" s="174">
        <f>DE69/$M69</f>
        <v>0</v>
      </c>
      <c r="FA69" s="174">
        <f>DF69/$M69</f>
        <v>0.31050583657587555</v>
      </c>
      <c r="FB69" s="174">
        <f>DG69/$M69</f>
        <v>0</v>
      </c>
      <c r="FC69" s="174">
        <f>DH69/$M69</f>
        <v>0</v>
      </c>
      <c r="FD69" s="174">
        <f>DI69/$M69</f>
        <v>0.31050583657587555</v>
      </c>
      <c r="FE69" s="174">
        <f>DJ69/$M69</f>
        <v>7.9582645914396899</v>
      </c>
      <c r="FF69" s="174">
        <f>DK69/$M69</f>
        <v>0</v>
      </c>
      <c r="FG69" s="174">
        <f>DL69/$M69</f>
        <v>0</v>
      </c>
      <c r="FH69" s="174">
        <f>DM69/$M69</f>
        <v>0</v>
      </c>
      <c r="FI69" s="174">
        <f>DN69/$M69</f>
        <v>1.1805431906614787</v>
      </c>
      <c r="FJ69" s="174">
        <f>DO69/$M69</f>
        <v>9.796769649805448</v>
      </c>
      <c r="FK69" s="174">
        <f>DP69/$M69</f>
        <v>3.8282264591439699</v>
      </c>
      <c r="FL69" s="174">
        <f>DQ69/$M69</f>
        <v>0</v>
      </c>
      <c r="FN69" s="181">
        <f>DT69/MAX(DT$2:DT$108)</f>
        <v>2.7511598323855139E-2</v>
      </c>
      <c r="FO69" s="181">
        <f>DU69/MAX(DU$2:DU$108)</f>
        <v>3.5411856215699054E-2</v>
      </c>
      <c r="FP69" s="181">
        <f>DY69/MAX(DY$2:DY$108)</f>
        <v>7.5564742758322548E-2</v>
      </c>
      <c r="FQ69" s="181">
        <f>EA69/MAX(EA$2:EA$108)</f>
        <v>4.2974927988737664E-2</v>
      </c>
      <c r="FR69" s="181">
        <f>EB69/MAX(EB$2:EB$108)</f>
        <v>1.3829120823829335E-2</v>
      </c>
      <c r="FS69" s="181">
        <f>EC69/MAX(EC$2:EC$108)</f>
        <v>0.2122656526353025</v>
      </c>
      <c r="FT69" s="181">
        <f>ED69/MAX(ED$2:ED$108)</f>
        <v>7.703001152903878E-2</v>
      </c>
      <c r="FU69" s="181">
        <f>EE69/MAX(EE$2:EE$108)</f>
        <v>4.104949270882579E-2</v>
      </c>
      <c r="FV69" s="181">
        <f>EF69/MAX(EF$2:EF$108)</f>
        <v>2.6432875272948175E-4</v>
      </c>
      <c r="FW69" s="181">
        <f>EG69/MAX(EG$2:EG$108)</f>
        <v>7.6041125562340148E-2</v>
      </c>
      <c r="FX69" s="181">
        <f>EH69/MAX(EH$2:EH$108)</f>
        <v>6.8235563223581222E-2</v>
      </c>
      <c r="FY69" s="181">
        <f>EI69/MAX(EI$2:EI$108)</f>
        <v>5.5260078505654002E-2</v>
      </c>
      <c r="FZ69" s="181">
        <f>EJ69/MAX(EJ$2:EJ$108)</f>
        <v>2.0918127245388705E-3</v>
      </c>
      <c r="GA69" s="181">
        <f>EK69/MAX(EK$2:EK$108)</f>
        <v>0</v>
      </c>
      <c r="GB69" s="181">
        <f>EL69/MAX(EL$2:EL$108)</f>
        <v>4.5167166472527198E-3</v>
      </c>
      <c r="GC69" s="181">
        <f>EM69/MAX(EM$2:EM$108)</f>
        <v>3.9843176483561504E-2</v>
      </c>
      <c r="GD69" s="181">
        <f>EN69/MAX(EN$2:EN$108)</f>
        <v>1.0598901489987664E-2</v>
      </c>
      <c r="GE69" s="181">
        <f>EO69/MAX(EO$2:EO$108)</f>
        <v>1.8598822024412348E-2</v>
      </c>
      <c r="GF69" s="181">
        <f>EP69/MAX(EP$2:EP$108)</f>
        <v>1.319829344276653E-2</v>
      </c>
      <c r="GG69" s="181">
        <f>EQ69/MAX(EQ$2:EQ$108)</f>
        <v>4.1585337330696769E-3</v>
      </c>
      <c r="GH69" s="181">
        <f>ER69/MAX(ER$2:ER$108)</f>
        <v>0</v>
      </c>
      <c r="GI69" s="181">
        <f>ES69/MAX(ES$2:ES$108)</f>
        <v>1.12858372207175E-2</v>
      </c>
      <c r="GJ69" s="181">
        <f>ET69/MAX(ET$2:ET$108)</f>
        <v>2.6151603888376323E-3</v>
      </c>
      <c r="GK69" s="181">
        <f>EU69/MAX(EU$2:EU$108)</f>
        <v>1.2243976602159406E-2</v>
      </c>
      <c r="GL69" s="181">
        <f>EV69/MAX(EV$2:EV$108)</f>
        <v>0</v>
      </c>
      <c r="GM69" s="181">
        <f>EW69/MAX(EW$2:EW$108)</f>
        <v>5.7155368216681703E-6</v>
      </c>
      <c r="GN69" s="181">
        <f>EX69/MAX(EX$2:EX$108)</f>
        <v>0</v>
      </c>
      <c r="GO69" s="181">
        <f>EY69/MAX(EY$2:EY$108)</f>
        <v>0</v>
      </c>
      <c r="GP69" s="181">
        <f>EZ69/MAX(EZ$2:EZ$108)</f>
        <v>0</v>
      </c>
      <c r="GQ69" s="181">
        <f>FA69/MAX(FA$2:FA$108)</f>
        <v>5.762447685141126E-6</v>
      </c>
      <c r="GR69" s="181">
        <f>FB69/MAX(FB$2:FB$108)</f>
        <v>0</v>
      </c>
      <c r="GS69" s="181">
        <f>FC69/MAX(FC$2:FC$108)</f>
        <v>0</v>
      </c>
      <c r="GT69" s="181">
        <f>FD69/MAX(FD$2:FD$108)</f>
        <v>9.705244975832359E-6</v>
      </c>
      <c r="GU69" s="181">
        <f>FE69/MAX(FE$2:FE$108)</f>
        <v>0.12219721328738715</v>
      </c>
      <c r="GV69" s="181">
        <f>FF69/MAX(FF$2:FF$108)</f>
        <v>0</v>
      </c>
      <c r="GW69" s="181">
        <f>FG69/MAX(FG$2:FG$108)</f>
        <v>0</v>
      </c>
      <c r="GX69" s="181">
        <f>FH69/MAX(FH$2:FH$108)</f>
        <v>0</v>
      </c>
      <c r="GY69" s="170">
        <f>MAX(FN69:GX69)</f>
        <v>0.2122656526353025</v>
      </c>
      <c r="GZ69" s="170">
        <f>SUM(FN69:GX69)</f>
        <v>0.96680812630208923</v>
      </c>
      <c r="HA69" s="183">
        <f>GZ69/MAX(GZ$2:GZ$108)</f>
        <v>5.4186432426286811E-2</v>
      </c>
      <c r="HB69" s="168">
        <v>76</v>
      </c>
    </row>
    <row r="70" spans="1:210" s="168" customFormat="1" x14ac:dyDescent="0.3">
      <c r="A70" s="168" t="s">
        <v>23</v>
      </c>
      <c r="B70" s="168">
        <v>0.68</v>
      </c>
      <c r="C70" s="168" t="s">
        <v>49</v>
      </c>
      <c r="D70" s="168">
        <v>376</v>
      </c>
      <c r="E70" s="168">
        <v>393</v>
      </c>
      <c r="F70" s="168">
        <v>376</v>
      </c>
      <c r="H70" s="168">
        <v>376</v>
      </c>
      <c r="I70" s="168">
        <v>393</v>
      </c>
      <c r="J70" s="168">
        <v>376</v>
      </c>
      <c r="K70" s="169">
        <f>AVERAGE(H70:J70)</f>
        <v>381.66666666666669</v>
      </c>
      <c r="L70" s="169">
        <f>_xlfn.STDEV.P(H70:J70)</f>
        <v>8.0138768534475382</v>
      </c>
      <c r="M70" s="170">
        <f>B70</f>
        <v>0.68</v>
      </c>
      <c r="N70" s="169"/>
      <c r="O70" s="169"/>
      <c r="P70" s="169">
        <f>K70/B70</f>
        <v>561.27450980392155</v>
      </c>
      <c r="Q70" s="171">
        <f>1/B70</f>
        <v>1.4705882352941175</v>
      </c>
      <c r="R70" s="168">
        <f>1/K70</f>
        <v>2.6200873362445414E-3</v>
      </c>
      <c r="T70" s="172" t="s">
        <v>353</v>
      </c>
      <c r="U70" s="172" t="s">
        <v>354</v>
      </c>
      <c r="V70" s="173">
        <v>90.89</v>
      </c>
      <c r="W70" s="173">
        <v>32</v>
      </c>
      <c r="X70" s="173">
        <v>0.63</v>
      </c>
      <c r="Y70" s="173">
        <v>0.1</v>
      </c>
      <c r="Z70" s="173">
        <v>0.31</v>
      </c>
      <c r="AA70" s="173">
        <v>8.08</v>
      </c>
      <c r="AB70" s="173">
        <v>1.1000000000000001</v>
      </c>
      <c r="AC70" s="173">
        <v>6.98</v>
      </c>
      <c r="AD70" s="173">
        <v>12</v>
      </c>
      <c r="AE70" s="173">
        <v>0.09</v>
      </c>
      <c r="AF70" s="173">
        <v>8</v>
      </c>
      <c r="AG70" s="173">
        <v>8</v>
      </c>
      <c r="AH70" s="173">
        <v>139</v>
      </c>
      <c r="AI70" s="173">
        <v>0</v>
      </c>
      <c r="AJ70" s="173">
        <v>7.0000000000000007E-2</v>
      </c>
      <c r="AK70" s="173">
        <v>4.7E-2</v>
      </c>
      <c r="AL70" s="173">
        <v>1.2E-2</v>
      </c>
      <c r="AM70" s="173">
        <v>0.3</v>
      </c>
      <c r="AN70" s="173">
        <v>34.4</v>
      </c>
      <c r="AO70" s="173">
        <v>3.5999999999999997E-2</v>
      </c>
      <c r="AP70" s="173">
        <v>0.02</v>
      </c>
      <c r="AQ70" s="173">
        <v>0.25</v>
      </c>
      <c r="AR70" s="173">
        <v>0.28299999999999997</v>
      </c>
      <c r="AS70" s="173">
        <v>4.2000000000000003E-2</v>
      </c>
      <c r="AT70" s="173">
        <v>10</v>
      </c>
      <c r="AU70" s="173">
        <v>0</v>
      </c>
      <c r="AV70" s="173">
        <v>10</v>
      </c>
      <c r="AW70" s="173">
        <v>10</v>
      </c>
      <c r="AX70" s="173">
        <v>7.7</v>
      </c>
      <c r="AY70" s="173">
        <v>0</v>
      </c>
      <c r="AZ70" s="173">
        <v>927</v>
      </c>
      <c r="BA70" s="173">
        <v>46</v>
      </c>
      <c r="BB70" s="173">
        <v>0</v>
      </c>
      <c r="BC70" s="173">
        <v>4</v>
      </c>
      <c r="BD70" s="173">
        <v>552</v>
      </c>
      <c r="BE70" s="173">
        <v>6</v>
      </c>
      <c r="BF70" s="173">
        <v>1135</v>
      </c>
      <c r="BG70" s="173">
        <v>6</v>
      </c>
      <c r="BH70" s="173">
        <v>0.13</v>
      </c>
      <c r="BI70" s="173">
        <v>0</v>
      </c>
      <c r="BJ70" s="173">
        <v>0</v>
      </c>
      <c r="BK70" s="173">
        <v>0</v>
      </c>
      <c r="BL70" s="173">
        <v>1.4E-2</v>
      </c>
      <c r="BM70" s="173">
        <v>1.2999999999999999E-2</v>
      </c>
      <c r="BN70" s="173">
        <v>2.4E-2</v>
      </c>
      <c r="BO70" s="173">
        <v>0</v>
      </c>
      <c r="BP70" s="173">
        <v>230</v>
      </c>
      <c r="BQ70" s="172" t="s">
        <v>355</v>
      </c>
      <c r="BR70" s="173">
        <v>166</v>
      </c>
      <c r="BS70" s="172" t="s">
        <v>356</v>
      </c>
      <c r="BT70" s="173">
        <v>50</v>
      </c>
      <c r="BU70" s="168">
        <f>AVERAGE(BP70,BR70)</f>
        <v>198</v>
      </c>
      <c r="BV70" s="168">
        <f>_xlfn.STDEV.P(BP70,BR70)</f>
        <v>32</v>
      </c>
      <c r="BW70" s="168">
        <f>(1-BT70/100)*K70</f>
        <v>190.83333333333334</v>
      </c>
      <c r="BX70" s="174">
        <f>(V70/100)*$BW70</f>
        <v>173.44841666666667</v>
      </c>
      <c r="BY70" s="174">
        <f>(W70/100)*$BW70</f>
        <v>61.06666666666667</v>
      </c>
      <c r="BZ70" s="174">
        <f>(X70/100)*$BW70</f>
        <v>1.20225</v>
      </c>
      <c r="CA70" s="174">
        <f>(Y70/100)*$BW70</f>
        <v>0.19083333333333335</v>
      </c>
      <c r="CB70" s="174">
        <f>(Z70/100)*$BW70</f>
        <v>0.59158333333333335</v>
      </c>
      <c r="CC70" s="174">
        <f>(AA70/100)*$BW70</f>
        <v>15.419333333333334</v>
      </c>
      <c r="CD70" s="174">
        <f>(AB70/100)*$BW70</f>
        <v>2.0991666666666671</v>
      </c>
      <c r="CE70" s="174">
        <f>(AC70/100)*$BW70</f>
        <v>13.320166666666667</v>
      </c>
      <c r="CF70" s="174">
        <f>(AD70/100)*$BW70</f>
        <v>22.9</v>
      </c>
      <c r="CG70" s="174">
        <f>(AE70/100)*$BW70</f>
        <v>0.17175000000000001</v>
      </c>
      <c r="CH70" s="174">
        <f>(AF70/100)*$BW70</f>
        <v>15.266666666666667</v>
      </c>
      <c r="CI70" s="174">
        <f>(AG70/100)*$BW70</f>
        <v>15.266666666666667</v>
      </c>
      <c r="CJ70" s="174">
        <f>(AH70/100)*$BW70</f>
        <v>265.25833333333333</v>
      </c>
      <c r="CK70" s="174">
        <f>(AI70/100)*$BW70</f>
        <v>0</v>
      </c>
      <c r="CL70" s="174">
        <f>(AJ70/100)*$BW70</f>
        <v>0.13358333333333336</v>
      </c>
      <c r="CM70" s="174">
        <f>(AK70/100)*$BW70</f>
        <v>8.969166666666667E-2</v>
      </c>
      <c r="CN70" s="174">
        <f>(AL70/100)*$BW70</f>
        <v>2.29E-2</v>
      </c>
      <c r="CO70" s="174">
        <f>(AM70/100)*$BW70</f>
        <v>0.57250000000000001</v>
      </c>
      <c r="CP70" s="174">
        <f>(AN70/100)*$BW70</f>
        <v>65.646666666666661</v>
      </c>
      <c r="CQ70" s="174">
        <f>(AO70/100)*$BW70</f>
        <v>6.8699999999999997E-2</v>
      </c>
      <c r="CR70" s="174">
        <f>(AP70/100)*$BW70</f>
        <v>3.8166666666666668E-2</v>
      </c>
      <c r="CS70" s="174">
        <f>(AQ70/100)*$BW70</f>
        <v>0.47708333333333336</v>
      </c>
      <c r="CT70" s="174">
        <f>(AR70/100)*$BW70</f>
        <v>0.54005833333333331</v>
      </c>
      <c r="CU70" s="174">
        <f>(AS70/100)*$BW70</f>
        <v>8.0150000000000013E-2</v>
      </c>
      <c r="CV70" s="174">
        <f>(AT70/100)*$BW70</f>
        <v>19.083333333333336</v>
      </c>
      <c r="CW70" s="174">
        <f>(AU70/100)*$BW70</f>
        <v>0</v>
      </c>
      <c r="CX70" s="174">
        <f>(AV70/100)*$BW70</f>
        <v>19.083333333333336</v>
      </c>
      <c r="CY70" s="174">
        <f>(AW70/100)*$BW70</f>
        <v>19.083333333333336</v>
      </c>
      <c r="CZ70" s="174">
        <f>(AX70/100)*$BW70</f>
        <v>14.694166666666668</v>
      </c>
      <c r="DA70" s="174">
        <f>(AY70/100)*$BW70</f>
        <v>0</v>
      </c>
      <c r="DB70" s="174">
        <f>(AZ70/100)*$BW70</f>
        <v>1769.0250000000001</v>
      </c>
      <c r="DC70" s="174">
        <f>(BA70/100)*$BW70</f>
        <v>87.783333333333346</v>
      </c>
      <c r="DD70" s="174">
        <f>(BB70/100)*$BW70</f>
        <v>0</v>
      </c>
      <c r="DE70" s="174">
        <f>(BC70/100)*$BW70</f>
        <v>7.6333333333333337</v>
      </c>
      <c r="DF70" s="174">
        <f>(BD70/100)*$BW70</f>
        <v>1053.3999999999999</v>
      </c>
      <c r="DG70" s="174">
        <f>(BE70/100)*$BW70</f>
        <v>11.45</v>
      </c>
      <c r="DH70" s="174">
        <f>(BF70/100)*$BW70</f>
        <v>2165.9583333333335</v>
      </c>
      <c r="DI70" s="174">
        <f>(BG70/100)*$BW70</f>
        <v>11.45</v>
      </c>
      <c r="DJ70" s="174">
        <f>(BH70/100)*$BW70</f>
        <v>0.24808333333333332</v>
      </c>
      <c r="DK70" s="174">
        <f>(BI70/100)*$BW70</f>
        <v>0</v>
      </c>
      <c r="DL70" s="174">
        <f>(BJ70/100)*$BW70</f>
        <v>0</v>
      </c>
      <c r="DM70" s="174">
        <f>(BK70/100)*$BW70</f>
        <v>0</v>
      </c>
      <c r="DN70" s="174">
        <f>(BL70/100)*$BW70</f>
        <v>2.671666666666667E-2</v>
      </c>
      <c r="DO70" s="174">
        <f>(BM70/100)*$BW70</f>
        <v>2.4808333333333332E-2</v>
      </c>
      <c r="DP70" s="174">
        <f>(BN70/100)*$BW70</f>
        <v>4.58E-2</v>
      </c>
      <c r="DQ70" s="174">
        <f>(BO70/100)*$BW70</f>
        <v>0</v>
      </c>
      <c r="DR70" s="174"/>
      <c r="DS70" s="174">
        <f>BX70/$M70</f>
        <v>255.07120098039215</v>
      </c>
      <c r="DT70" s="174">
        <f>BY70/$M70</f>
        <v>89.803921568627445</v>
      </c>
      <c r="DU70" s="174">
        <f>BZ70/$M70</f>
        <v>1.7680147058823528</v>
      </c>
      <c r="DV70" s="174">
        <f>CA70/$M70</f>
        <v>0.28063725490196079</v>
      </c>
      <c r="DW70" s="174">
        <f>CB70/$M70</f>
        <v>0.86997549019607834</v>
      </c>
      <c r="DX70" s="174">
        <f>CC70/$M70</f>
        <v>22.675490196078432</v>
      </c>
      <c r="DY70" s="174">
        <f>CD70/$M70</f>
        <v>3.087009803921569</v>
      </c>
      <c r="DZ70" s="174">
        <f>CE70/$M70</f>
        <v>19.58848039215686</v>
      </c>
      <c r="EA70" s="174">
        <f>CF70/$M70</f>
        <v>33.67647058823529</v>
      </c>
      <c r="EB70" s="174">
        <f>CG70/$M70</f>
        <v>0.2525735294117647</v>
      </c>
      <c r="EC70" s="174">
        <f>CH70/$M70</f>
        <v>22.450980392156861</v>
      </c>
      <c r="ED70" s="174">
        <f>CI70/$M70</f>
        <v>22.450980392156861</v>
      </c>
      <c r="EE70" s="174">
        <f>CJ70/$M70</f>
        <v>390.08578431372547</v>
      </c>
      <c r="EF70" s="174">
        <f>CK70/$M70</f>
        <v>0</v>
      </c>
      <c r="EG70" s="174">
        <f>CL70/$M70</f>
        <v>0.19644607843137257</v>
      </c>
      <c r="EH70" s="174">
        <f>CM70/$M70</f>
        <v>0.13189950980392157</v>
      </c>
      <c r="EI70" s="174">
        <f>CN70/$M70</f>
        <v>3.3676470588235294E-2</v>
      </c>
      <c r="EJ70" s="174">
        <f>CO70/$M70</f>
        <v>0.84191176470588236</v>
      </c>
      <c r="EK70" s="174">
        <f>CP70/$M70</f>
        <v>96.539215686274488</v>
      </c>
      <c r="EL70" s="174">
        <f>CQ70/$M70</f>
        <v>0.10102941176470587</v>
      </c>
      <c r="EM70" s="174">
        <f>CR70/$M70</f>
        <v>5.6127450980392152E-2</v>
      </c>
      <c r="EN70" s="174">
        <f>CS70/$M70</f>
        <v>0.70159313725490191</v>
      </c>
      <c r="EO70" s="174">
        <f>CT70/$M70</f>
        <v>0.7942034313725489</v>
      </c>
      <c r="EP70" s="174">
        <f>CU70/$M70</f>
        <v>0.11786764705882354</v>
      </c>
      <c r="EQ70" s="174">
        <f>CV70/$M70</f>
        <v>28.063725490196081</v>
      </c>
      <c r="ER70" s="174">
        <f>CW70/$M70</f>
        <v>0</v>
      </c>
      <c r="ES70" s="174">
        <f>CX70/$M70</f>
        <v>28.063725490196081</v>
      </c>
      <c r="ET70" s="174">
        <f>CY70/$M70</f>
        <v>28.063725490196081</v>
      </c>
      <c r="EU70" s="174">
        <f>CZ70/$M70</f>
        <v>21.609068627450981</v>
      </c>
      <c r="EV70" s="174">
        <f>DA70/$M70</f>
        <v>0</v>
      </c>
      <c r="EW70" s="174">
        <f>DB70/$M70</f>
        <v>2601.5073529411766</v>
      </c>
      <c r="EX70" s="174">
        <f>DC70/$M70</f>
        <v>129.09313725490196</v>
      </c>
      <c r="EY70" s="174">
        <f>DD70/$M70</f>
        <v>0</v>
      </c>
      <c r="EZ70" s="174">
        <f>DE70/$M70</f>
        <v>11.225490196078431</v>
      </c>
      <c r="FA70" s="174">
        <f>DF70/$M70</f>
        <v>1549.1176470588232</v>
      </c>
      <c r="FB70" s="174">
        <f>DG70/$M70</f>
        <v>16.838235294117645</v>
      </c>
      <c r="FC70" s="174">
        <f>DH70/$M70</f>
        <v>3185.2328431372548</v>
      </c>
      <c r="FD70" s="174">
        <f>DI70/$M70</f>
        <v>16.838235294117645</v>
      </c>
      <c r="FE70" s="174">
        <f>DJ70/$M70</f>
        <v>0.364828431372549</v>
      </c>
      <c r="FF70" s="174">
        <f>DK70/$M70</f>
        <v>0</v>
      </c>
      <c r="FG70" s="174">
        <f>DL70/$M70</f>
        <v>0</v>
      </c>
      <c r="FH70" s="174">
        <f>DM70/$M70</f>
        <v>0</v>
      </c>
      <c r="FI70" s="174">
        <f>DN70/$M70</f>
        <v>3.9289215686274512E-2</v>
      </c>
      <c r="FJ70" s="174">
        <f>DO70/$M70</f>
        <v>3.6482843137254896E-2</v>
      </c>
      <c r="FK70" s="174">
        <f>DP70/$M70</f>
        <v>6.7352941176470588E-2</v>
      </c>
      <c r="FL70" s="174">
        <f>DQ70/$M70</f>
        <v>0</v>
      </c>
      <c r="FN70" s="181">
        <f>DT70/MAX(DT$2:DT$108)</f>
        <v>1.3742406544264127E-2</v>
      </c>
      <c r="FO70" s="181">
        <f>DU70/MAX(DU$2:DU$108)</f>
        <v>9.533545101435897E-3</v>
      </c>
      <c r="FP70" s="181">
        <f>DY70/MAX(DY$2:DY$108)</f>
        <v>6.0100410168940889E-2</v>
      </c>
      <c r="FQ70" s="181">
        <f>EA70/MAX(EA$2:EA$108)</f>
        <v>1.7326852535622193E-2</v>
      </c>
      <c r="FR70" s="181">
        <f>EB70/MAX(EB$2:EB$108)</f>
        <v>3.0320665301056906E-3</v>
      </c>
      <c r="FS70" s="181">
        <f>EC70/MAX(EC$2:EC$108)</f>
        <v>5.6843590705819805E-2</v>
      </c>
      <c r="FT70" s="181">
        <f>ED70/MAX(ED$2:ED$108)</f>
        <v>1.1579249958592924E-2</v>
      </c>
      <c r="FU70" s="181">
        <f>EE70/MAX(EE$2:EE$108)</f>
        <v>7.0354871740465327E-2</v>
      </c>
      <c r="FV70" s="181">
        <f>EF70/MAX(EF$2:EF$108)</f>
        <v>0</v>
      </c>
      <c r="FW70" s="181">
        <f>EG70/MAX(EG$2:EG$108)</f>
        <v>1.5419402253514134E-2</v>
      </c>
      <c r="FX70" s="181">
        <f>EH70/MAX(EH$2:EH$108)</f>
        <v>2.8114186976642735E-2</v>
      </c>
      <c r="FY70" s="181">
        <f>EI70/MAX(EI$2:EI$108)</f>
        <v>2.7504963244751519E-3</v>
      </c>
      <c r="FZ70" s="181">
        <f>EJ70/MAX(EJ$2:EJ$108)</f>
        <v>1.3833617207168539E-3</v>
      </c>
      <c r="GA70" s="181">
        <f>EK70/MAX(EK$2:EK$108)</f>
        <v>0.2497260961121836</v>
      </c>
      <c r="GB70" s="181">
        <f>EL70/MAX(EL$2:EL$108)</f>
        <v>7.168809528504661E-3</v>
      </c>
      <c r="GC70" s="181">
        <f>EM70/MAX(EM$2:EM$108)</f>
        <v>6.3287398559111127E-3</v>
      </c>
      <c r="GD70" s="181">
        <f>EN70/MAX(EN$2:EN$108)</f>
        <v>6.6192358757200401E-3</v>
      </c>
      <c r="GE70" s="181">
        <f>EO70/MAX(EO$2:EO$108)</f>
        <v>0.10100119741279512</v>
      </c>
      <c r="GF70" s="181">
        <f>EP70/MAX(EP$2:EP$108)</f>
        <v>3.6569755673465869E-2</v>
      </c>
      <c r="GG70" s="181">
        <f>EQ70/MAX(EQ$2:EQ$108)</f>
        <v>8.5420696415849425E-3</v>
      </c>
      <c r="GH70" s="181">
        <f>ER70/MAX(ER$2:ER$108)</f>
        <v>0</v>
      </c>
      <c r="GI70" s="181">
        <f>ES70/MAX(ES$2:ES$108)</f>
        <v>2.3182307440800326E-2</v>
      </c>
      <c r="GJ70" s="181">
        <f>ET70/MAX(ET$2:ET$108)</f>
        <v>5.3718169910998105E-3</v>
      </c>
      <c r="GK70" s="181">
        <f>EU70/MAX(EU$2:EU$108)</f>
        <v>1.635501882872354E-2</v>
      </c>
      <c r="GL70" s="181">
        <f>EV70/MAX(EV$2:EV$108)</f>
        <v>0</v>
      </c>
      <c r="GM70" s="181">
        <f>EW70/MAX(EW$2:EW$108)</f>
        <v>2.3943207044905868E-2</v>
      </c>
      <c r="GN70" s="181">
        <f>EX70/MAX(EX$2:EX$108)</f>
        <v>2.3770943520132658E-2</v>
      </c>
      <c r="GO70" s="181">
        <f>EY70/MAX(EY$2:EY$108)</f>
        <v>0</v>
      </c>
      <c r="GP70" s="181">
        <f>EZ70/MAX(EZ$2:EZ$108)</f>
        <v>4.9639839039928885E-4</v>
      </c>
      <c r="GQ70" s="181">
        <f>FA70/MAX(FA$2:FA$108)</f>
        <v>2.8748926260920842E-2</v>
      </c>
      <c r="GR70" s="181">
        <f>FB70/MAX(FB$2:FB$108)</f>
        <v>1.4775545333970616E-3</v>
      </c>
      <c r="GS70" s="181">
        <f>FC70/MAX(FC$2:FC$108)</f>
        <v>0.12742450272621517</v>
      </c>
      <c r="GT70" s="181">
        <f>FD70/MAX(FD$2:FD$108)</f>
        <v>5.2629992496190995E-4</v>
      </c>
      <c r="GU70" s="181">
        <f>FE70/MAX(FE$2:FE$108)</f>
        <v>5.601851651136084E-3</v>
      </c>
      <c r="GV70" s="181">
        <f>FF70/MAX(FF$2:FF$108)</f>
        <v>0</v>
      </c>
      <c r="GW70" s="181">
        <f>FG70/MAX(FG$2:FG$108)</f>
        <v>0</v>
      </c>
      <c r="GX70" s="181">
        <f>FH70/MAX(FH$2:FH$108)</f>
        <v>0</v>
      </c>
      <c r="GY70" s="170">
        <f>MAX(FN70:GX70)</f>
        <v>0.2497260961121836</v>
      </c>
      <c r="GZ70" s="170">
        <f>SUM(FN70:GX70)</f>
        <v>0.96303517197345356</v>
      </c>
      <c r="HA70" s="183">
        <f>GZ70/MAX(GZ$2:GZ$108)</f>
        <v>5.3974970679933842E-2</v>
      </c>
      <c r="HB70" s="168">
        <v>72</v>
      </c>
    </row>
    <row r="71" spans="1:210" s="168" customFormat="1" x14ac:dyDescent="0.3">
      <c r="A71" s="168" t="s">
        <v>17</v>
      </c>
      <c r="B71" s="168">
        <v>1.28</v>
      </c>
      <c r="C71" s="168" t="s">
        <v>49</v>
      </c>
      <c r="D71" s="168">
        <v>387</v>
      </c>
      <c r="G71" s="168" t="s">
        <v>52</v>
      </c>
      <c r="H71" s="168">
        <v>387</v>
      </c>
      <c r="K71" s="169">
        <f>AVERAGE(H71:J71)</f>
        <v>387</v>
      </c>
      <c r="L71" s="169"/>
      <c r="M71" s="170">
        <f>B71</f>
        <v>1.28</v>
      </c>
      <c r="N71" s="169"/>
      <c r="O71" s="169"/>
      <c r="P71" s="169">
        <f>K71/B71</f>
        <v>302.34375</v>
      </c>
      <c r="Q71" s="171">
        <f>1/B71</f>
        <v>0.78125</v>
      </c>
      <c r="R71" s="168">
        <f>1/K71</f>
        <v>2.5839793281653748E-3</v>
      </c>
      <c r="T71" s="172" t="s">
        <v>342</v>
      </c>
      <c r="U71" s="172" t="s">
        <v>343</v>
      </c>
      <c r="V71" s="173">
        <v>83.46</v>
      </c>
      <c r="W71" s="173">
        <v>60</v>
      </c>
      <c r="X71" s="173">
        <v>0.82</v>
      </c>
      <c r="Y71" s="173">
        <v>0.38</v>
      </c>
      <c r="Z71" s="173">
        <v>0.36</v>
      </c>
      <c r="AA71" s="173">
        <v>14.98</v>
      </c>
      <c r="AB71" s="173">
        <v>1.6</v>
      </c>
      <c r="AC71" s="173">
        <v>13.66</v>
      </c>
      <c r="AD71" s="173">
        <v>11</v>
      </c>
      <c r="AE71" s="173">
        <v>0.16</v>
      </c>
      <c r="AF71" s="173">
        <v>10</v>
      </c>
      <c r="AG71" s="173">
        <v>14</v>
      </c>
      <c r="AH71" s="173">
        <v>168</v>
      </c>
      <c r="AI71" s="173">
        <v>1</v>
      </c>
      <c r="AJ71" s="173">
        <v>0.09</v>
      </c>
      <c r="AK71" s="173">
        <v>0.111</v>
      </c>
      <c r="AL71" s="173">
        <v>6.3E-2</v>
      </c>
      <c r="AM71" s="173">
        <v>0.6</v>
      </c>
      <c r="AN71" s="173">
        <v>36.4</v>
      </c>
      <c r="AO71" s="173">
        <v>2.8000000000000001E-2</v>
      </c>
      <c r="AP71" s="173">
        <v>3.7999999999999999E-2</v>
      </c>
      <c r="AQ71" s="173">
        <v>0.66900000000000004</v>
      </c>
      <c r="AR71" s="173">
        <v>0.19700000000000001</v>
      </c>
      <c r="AS71" s="173">
        <v>0.11899999999999999</v>
      </c>
      <c r="AT71" s="173">
        <v>43</v>
      </c>
      <c r="AU71" s="173">
        <v>0</v>
      </c>
      <c r="AV71" s="173">
        <v>43</v>
      </c>
      <c r="AW71" s="173">
        <v>43</v>
      </c>
      <c r="AX71" s="173">
        <v>7.6</v>
      </c>
      <c r="AY71" s="173">
        <v>0</v>
      </c>
      <c r="AZ71" s="173">
        <v>1082</v>
      </c>
      <c r="BA71" s="173">
        <v>54</v>
      </c>
      <c r="BB71" s="173">
        <v>0</v>
      </c>
      <c r="BC71" s="173">
        <v>9</v>
      </c>
      <c r="BD71" s="173">
        <v>640</v>
      </c>
      <c r="BE71" s="173">
        <v>10</v>
      </c>
      <c r="BF71" s="173">
        <v>3</v>
      </c>
      <c r="BG71" s="173">
        <v>23</v>
      </c>
      <c r="BH71" s="173">
        <v>0.9</v>
      </c>
      <c r="BI71" s="173">
        <v>0</v>
      </c>
      <c r="BJ71" s="173">
        <v>0</v>
      </c>
      <c r="BK71" s="173">
        <v>4.2</v>
      </c>
      <c r="BL71" s="173">
        <v>9.1999999999999998E-2</v>
      </c>
      <c r="BM71" s="173">
        <v>0.14000000000000001</v>
      </c>
      <c r="BN71" s="173">
        <v>7.0999999999999994E-2</v>
      </c>
      <c r="BO71" s="173">
        <v>0</v>
      </c>
      <c r="BP71" s="173">
        <v>165</v>
      </c>
      <c r="BQ71" s="172" t="s">
        <v>344</v>
      </c>
      <c r="BR71" s="173">
        <v>336</v>
      </c>
      <c r="BS71" s="172" t="s">
        <v>345</v>
      </c>
      <c r="BT71" s="173">
        <v>29</v>
      </c>
      <c r="BU71" s="168">
        <f>AVERAGE(BP71,BR71)</f>
        <v>250.5</v>
      </c>
      <c r="BV71" s="168">
        <f>_xlfn.STDEV.P(BP71,BR71)</f>
        <v>85.5</v>
      </c>
      <c r="BW71" s="168">
        <f>(1-BT71/100)*K71</f>
        <v>274.77</v>
      </c>
      <c r="BX71" s="174">
        <f>(V71/100)*$BW71</f>
        <v>229.32304199999996</v>
      </c>
      <c r="BY71" s="174">
        <f>(W71/100)*$BW71</f>
        <v>164.86199999999999</v>
      </c>
      <c r="BZ71" s="174">
        <f>(X71/100)*$BW71</f>
        <v>2.2531139999999996</v>
      </c>
      <c r="CA71" s="174">
        <f>(Y71/100)*$BW71</f>
        <v>1.0441259999999999</v>
      </c>
      <c r="CB71" s="174">
        <f>(Z71/100)*$BW71</f>
        <v>0.98917199999999994</v>
      </c>
      <c r="CC71" s="174">
        <f>(AA71/100)*$BW71</f>
        <v>41.160546000000004</v>
      </c>
      <c r="CD71" s="174">
        <f>(AB71/100)*$BW71</f>
        <v>4.3963200000000002</v>
      </c>
      <c r="CE71" s="174">
        <f>(AC71/100)*$BW71</f>
        <v>37.533581999999996</v>
      </c>
      <c r="CF71" s="174">
        <f>(AD71/100)*$BW71</f>
        <v>30.224699999999999</v>
      </c>
      <c r="CG71" s="174">
        <f>(AE71/100)*$BW71</f>
        <v>0.43963199999999997</v>
      </c>
      <c r="CH71" s="174">
        <f>(AF71/100)*$BW71</f>
        <v>27.477</v>
      </c>
      <c r="CI71" s="174">
        <f>(AG71/100)*$BW71</f>
        <v>38.467800000000004</v>
      </c>
      <c r="CJ71" s="174">
        <f>(AH71/100)*$BW71</f>
        <v>461.61359999999996</v>
      </c>
      <c r="CK71" s="174">
        <f>(AI71/100)*$BW71</f>
        <v>2.7477</v>
      </c>
      <c r="CL71" s="174">
        <f>(AJ71/100)*$BW71</f>
        <v>0.24729299999999999</v>
      </c>
      <c r="CM71" s="174">
        <f>(AK71/100)*$BW71</f>
        <v>0.30499470000000001</v>
      </c>
      <c r="CN71" s="174">
        <f>(AL71/100)*$BW71</f>
        <v>0.17310509999999998</v>
      </c>
      <c r="CO71" s="174">
        <f>(AM71/100)*$BW71</f>
        <v>1.64862</v>
      </c>
      <c r="CP71" s="174">
        <f>(AN71/100)*$BW71</f>
        <v>100.01627999999999</v>
      </c>
      <c r="CQ71" s="174">
        <f>(AO71/100)*$BW71</f>
        <v>7.6935600000000007E-2</v>
      </c>
      <c r="CR71" s="174">
        <f>(AP71/100)*$BW71</f>
        <v>0.10441259999999998</v>
      </c>
      <c r="CS71" s="174">
        <f>(AQ71/100)*$BW71</f>
        <v>1.8382113</v>
      </c>
      <c r="CT71" s="174">
        <f>(AR71/100)*$BW71</f>
        <v>0.54129689999999997</v>
      </c>
      <c r="CU71" s="174">
        <f>(AS71/100)*$BW71</f>
        <v>0.32697629999999994</v>
      </c>
      <c r="CV71" s="174">
        <f>(AT71/100)*$BW71</f>
        <v>118.15109999999999</v>
      </c>
      <c r="CW71" s="174">
        <f>(AU71/100)*$BW71</f>
        <v>0</v>
      </c>
      <c r="CX71" s="174">
        <f>(AV71/100)*$BW71</f>
        <v>118.15109999999999</v>
      </c>
      <c r="CY71" s="174">
        <f>(AW71/100)*$BW71</f>
        <v>118.15109999999999</v>
      </c>
      <c r="CZ71" s="174">
        <f>(AX71/100)*$BW71</f>
        <v>20.88252</v>
      </c>
      <c r="DA71" s="174">
        <f>(AY71/100)*$BW71</f>
        <v>0</v>
      </c>
      <c r="DB71" s="174">
        <f>(AZ71/100)*$BW71</f>
        <v>2973.0113999999999</v>
      </c>
      <c r="DC71" s="174">
        <f>(BA71/100)*$BW71</f>
        <v>148.3758</v>
      </c>
      <c r="DD71" s="174">
        <f>(BB71/100)*$BW71</f>
        <v>0</v>
      </c>
      <c r="DE71" s="174">
        <f>(BC71/100)*$BW71</f>
        <v>24.729299999999999</v>
      </c>
      <c r="DF71" s="174">
        <f>(BD71/100)*$BW71</f>
        <v>1758.528</v>
      </c>
      <c r="DG71" s="174">
        <f>(BE71/100)*$BW71</f>
        <v>27.477</v>
      </c>
      <c r="DH71" s="174">
        <f>(BF71/100)*$BW71</f>
        <v>8.2430999999999983</v>
      </c>
      <c r="DI71" s="174">
        <f>(BG71/100)*$BW71</f>
        <v>63.197099999999999</v>
      </c>
      <c r="DJ71" s="174">
        <f>(BH71/100)*$BW71</f>
        <v>2.4729300000000003</v>
      </c>
      <c r="DK71" s="174">
        <f>(BI71/100)*$BW71</f>
        <v>0</v>
      </c>
      <c r="DL71" s="174">
        <f>(BJ71/100)*$BW71</f>
        <v>0</v>
      </c>
      <c r="DM71" s="174">
        <f>(BK71/100)*$BW71</f>
        <v>11.54034</v>
      </c>
      <c r="DN71" s="174">
        <f>(BL71/100)*$BW71</f>
        <v>0.25278839999999997</v>
      </c>
      <c r="DO71" s="174">
        <f>(BM71/100)*$BW71</f>
        <v>0.38467800000000002</v>
      </c>
      <c r="DP71" s="174">
        <f>(BN71/100)*$BW71</f>
        <v>0.19508669999999997</v>
      </c>
      <c r="DQ71" s="174">
        <f>(BO71/100)*$BW71</f>
        <v>0</v>
      </c>
      <c r="DR71" s="174"/>
      <c r="DS71" s="174">
        <f>BX71/$M71</f>
        <v>179.15862656249996</v>
      </c>
      <c r="DT71" s="174">
        <f>BY71/$M71</f>
        <v>128.79843750000001</v>
      </c>
      <c r="DU71" s="174">
        <f>BZ71/$M71</f>
        <v>1.7602453124999997</v>
      </c>
      <c r="DV71" s="174">
        <f>CA71/$M71</f>
        <v>0.81572343749999987</v>
      </c>
      <c r="DW71" s="174">
        <f>CB71/$M71</f>
        <v>0.77279062499999995</v>
      </c>
      <c r="DX71" s="174">
        <f>CC71/$M71</f>
        <v>32.156676562500003</v>
      </c>
      <c r="DY71" s="174">
        <f>CD71/$M71</f>
        <v>3.434625</v>
      </c>
      <c r="DZ71" s="174">
        <f>CE71/$M71</f>
        <v>29.323110937499997</v>
      </c>
      <c r="EA71" s="174">
        <f>CF71/$M71</f>
        <v>23.613046874999998</v>
      </c>
      <c r="EB71" s="174">
        <f>CG71/$M71</f>
        <v>0.34346249999999995</v>
      </c>
      <c r="EC71" s="174">
        <f>CH71/$M71</f>
        <v>21.466406249999999</v>
      </c>
      <c r="ED71" s="174">
        <f>CI71/$M71</f>
        <v>30.052968750000002</v>
      </c>
      <c r="EE71" s="174">
        <f>CJ71/$M71</f>
        <v>360.63562499999995</v>
      </c>
      <c r="EF71" s="174">
        <f>CK71/$M71</f>
        <v>2.1466406249999999</v>
      </c>
      <c r="EG71" s="174">
        <f>CL71/$M71</f>
        <v>0.19319765624999999</v>
      </c>
      <c r="EH71" s="174">
        <f>CM71/$M71</f>
        <v>0.23827710937499999</v>
      </c>
      <c r="EI71" s="174">
        <f>CN71/$M71</f>
        <v>0.13523835937499998</v>
      </c>
      <c r="EJ71" s="174">
        <f>CO71/$M71</f>
        <v>1.287984375</v>
      </c>
      <c r="EK71" s="174">
        <f>CP71/$M71</f>
        <v>78.137718749999991</v>
      </c>
      <c r="EL71" s="174">
        <f>CQ71/$M71</f>
        <v>6.0105937500000005E-2</v>
      </c>
      <c r="EM71" s="174">
        <f>CR71/$M71</f>
        <v>8.1572343749999984E-2</v>
      </c>
      <c r="EN71" s="174">
        <f>CS71/$M71</f>
        <v>1.4361025781249999</v>
      </c>
      <c r="EO71" s="174">
        <f>CT71/$M71</f>
        <v>0.42288820312499997</v>
      </c>
      <c r="EP71" s="174">
        <f>CU71/$M71</f>
        <v>0.25545023437499997</v>
      </c>
      <c r="EQ71" s="174">
        <f>CV71/$M71</f>
        <v>92.30554687499999</v>
      </c>
      <c r="ER71" s="174">
        <f>CW71/$M71</f>
        <v>0</v>
      </c>
      <c r="ES71" s="174">
        <f>CX71/$M71</f>
        <v>92.30554687499999</v>
      </c>
      <c r="ET71" s="174">
        <f>CY71/$M71</f>
        <v>92.30554687499999</v>
      </c>
      <c r="EU71" s="174">
        <f>CZ71/$M71</f>
        <v>16.31446875</v>
      </c>
      <c r="EV71" s="174">
        <f>DA71/$M71</f>
        <v>0</v>
      </c>
      <c r="EW71" s="174">
        <f>DB71/$M71</f>
        <v>2322.6651562499997</v>
      </c>
      <c r="EX71" s="174">
        <f>DC71/$M71</f>
        <v>115.91859375</v>
      </c>
      <c r="EY71" s="174">
        <f>DD71/$M71</f>
        <v>0</v>
      </c>
      <c r="EZ71" s="174">
        <f>DE71/$M71</f>
        <v>19.319765624999999</v>
      </c>
      <c r="FA71" s="174">
        <f>DF71/$M71</f>
        <v>1373.85</v>
      </c>
      <c r="FB71" s="174">
        <f>DG71/$M71</f>
        <v>21.466406249999999</v>
      </c>
      <c r="FC71" s="174">
        <f>DH71/$M71</f>
        <v>6.4399218749999987</v>
      </c>
      <c r="FD71" s="174">
        <f>DI71/$M71</f>
        <v>49.372734375</v>
      </c>
      <c r="FE71" s="174">
        <f>DJ71/$M71</f>
        <v>1.9319765625000003</v>
      </c>
      <c r="FF71" s="174">
        <f>DK71/$M71</f>
        <v>0</v>
      </c>
      <c r="FG71" s="174">
        <f>DL71/$M71</f>
        <v>0</v>
      </c>
      <c r="FH71" s="174">
        <f>DM71/$M71</f>
        <v>9.0158906250000008</v>
      </c>
      <c r="FI71" s="174">
        <f>DN71/$M71</f>
        <v>0.19749093749999996</v>
      </c>
      <c r="FJ71" s="174">
        <f>DO71/$M71</f>
        <v>0.30052968750000003</v>
      </c>
      <c r="FK71" s="174">
        <f>DP71/$M71</f>
        <v>0.15241148437499999</v>
      </c>
      <c r="FL71" s="174">
        <f>DQ71/$M71</f>
        <v>0</v>
      </c>
      <c r="FN71" s="181">
        <f>DT71/MAX(DT$2:DT$108)</f>
        <v>1.970961244758531E-2</v>
      </c>
      <c r="FO71" s="181">
        <f>DU71/MAX(DU$2:DU$108)</f>
        <v>9.4916507314541185E-3</v>
      </c>
      <c r="FP71" s="181">
        <f>DY71/MAX(DY$2:DY$108)</f>
        <v>6.6868064692982468E-2</v>
      </c>
      <c r="FQ71" s="181">
        <f>EA71/MAX(EA$2:EA$108)</f>
        <v>1.2149128871681415E-2</v>
      </c>
      <c r="FR71" s="181">
        <f>EB71/MAX(EB$2:EB$108)</f>
        <v>4.1231603051270415E-3</v>
      </c>
      <c r="FS71" s="181">
        <f>EC71/MAX(EC$2:EC$108)</f>
        <v>5.4350749476674634E-2</v>
      </c>
      <c r="FT71" s="181">
        <f>ED71/MAX(ED$2:ED$108)</f>
        <v>1.5500028554459064E-2</v>
      </c>
      <c r="FU71" s="181">
        <f>EE71/MAX(EE$2:EE$108)</f>
        <v>6.5043316527299555E-2</v>
      </c>
      <c r="FV71" s="181">
        <f>EF71/MAX(EF$2:EF$108)</f>
        <v>1.8274015239840107E-3</v>
      </c>
      <c r="FW71" s="181">
        <f>EG71/MAX(EG$2:EG$108)</f>
        <v>1.5164427816234541E-2</v>
      </c>
      <c r="FX71" s="181">
        <f>EH71/MAX(EH$2:EH$108)</f>
        <v>5.0788416235823877E-2</v>
      </c>
      <c r="FY71" s="181">
        <f>EI71/MAX(EI$2:EI$108)</f>
        <v>1.1045474893646779E-2</v>
      </c>
      <c r="FZ71" s="181">
        <f>EJ71/MAX(EJ$2:EJ$108)</f>
        <v>2.1163123690032602E-3</v>
      </c>
      <c r="GA71" s="181">
        <f>EK71/MAX(EK$2:EK$108)</f>
        <v>0.20212539871839402</v>
      </c>
      <c r="GB71" s="181">
        <f>EL71/MAX(EL$2:EL$108)</f>
        <v>4.2649760098893725E-3</v>
      </c>
      <c r="GC71" s="181">
        <f>EM71/MAX(EM$2:EM$108)</f>
        <v>9.1978191422064769E-3</v>
      </c>
      <c r="GD71" s="181">
        <f>EN71/MAX(EN$2:EN$108)</f>
        <v>1.354902321811818E-2</v>
      </c>
      <c r="GE71" s="181">
        <f>EO71/MAX(EO$2:EO$108)</f>
        <v>5.3779942518700434E-2</v>
      </c>
      <c r="GF71" s="181">
        <f>EP71/MAX(EP$2:EP$108)</f>
        <v>7.9256292043916057E-2</v>
      </c>
      <c r="GG71" s="181">
        <f>EQ71/MAX(EQ$2:EQ$108)</f>
        <v>2.809607049449956E-2</v>
      </c>
      <c r="GH71" s="181">
        <f>ER71/MAX(ER$2:ER$108)</f>
        <v>0</v>
      </c>
      <c r="GI71" s="181">
        <f>ES71/MAX(ES$2:ES$108)</f>
        <v>7.6249875195472647E-2</v>
      </c>
      <c r="GJ71" s="181">
        <f>ET71/MAX(ET$2:ET$108)</f>
        <v>1.7668662888293541E-2</v>
      </c>
      <c r="GK71" s="181">
        <f>EU71/MAX(EU$2:EU$108)</f>
        <v>1.2347753074739827E-2</v>
      </c>
      <c r="GL71" s="181">
        <f>EV71/MAX(EV$2:EV$108)</f>
        <v>0</v>
      </c>
      <c r="GM71" s="181">
        <f>EW71/MAX(EW$2:EW$108)</f>
        <v>2.1376857793313275E-2</v>
      </c>
      <c r="GN71" s="181">
        <f>EX71/MAX(EX$2:EX$108)</f>
        <v>2.1345010304642049E-2</v>
      </c>
      <c r="GO71" s="181">
        <f>EY71/MAX(EY$2:EY$108)</f>
        <v>0</v>
      </c>
      <c r="GP71" s="181">
        <f>EZ71/MAX(EZ$2:EZ$108)</f>
        <v>8.5433245155671093E-4</v>
      </c>
      <c r="GQ71" s="181">
        <f>FA71/MAX(FA$2:FA$108)</f>
        <v>2.5496263901295758E-2</v>
      </c>
      <c r="GR71" s="181">
        <f>FB71/MAX(FB$2:FB$108)</f>
        <v>1.8836763661041706E-3</v>
      </c>
      <c r="GS71" s="181">
        <f>FC71/MAX(FC$2:FC$108)</f>
        <v>2.5762758420803754E-4</v>
      </c>
      <c r="GT71" s="181">
        <f>FD71/MAX(FD$2:FD$108)</f>
        <v>1.5432060392815924E-3</v>
      </c>
      <c r="GU71" s="181">
        <f>FE71/MAX(FE$2:FE$108)</f>
        <v>2.9665029273842874E-2</v>
      </c>
      <c r="GV71" s="181">
        <f>FF71/MAX(FF$2:FF$108)</f>
        <v>0</v>
      </c>
      <c r="GW71" s="181">
        <f>FG71/MAX(FG$2:FG$108)</f>
        <v>0</v>
      </c>
      <c r="GX71" s="181">
        <f>FH71/MAX(FH$2:FH$108)</f>
        <v>4.0872078071793423E-3</v>
      </c>
      <c r="GY71" s="170">
        <f>MAX(FN71:GX71)</f>
        <v>0.20212539871839402</v>
      </c>
      <c r="GZ71" s="170">
        <f>SUM(FN71:GX71)</f>
        <v>0.93122276927160996</v>
      </c>
      <c r="HA71" s="183">
        <f>GZ71/MAX(GZ$2:GZ$108)</f>
        <v>5.2191989587382852E-2</v>
      </c>
      <c r="HB71" s="168">
        <v>71</v>
      </c>
    </row>
    <row r="72" spans="1:210" s="168" customFormat="1" x14ac:dyDescent="0.3">
      <c r="A72" s="168" t="s">
        <v>74</v>
      </c>
      <c r="B72" s="168">
        <v>2.78</v>
      </c>
      <c r="C72" s="168" t="s">
        <v>88</v>
      </c>
      <c r="D72" s="168">
        <v>2050</v>
      </c>
      <c r="H72" s="168">
        <v>2050</v>
      </c>
      <c r="K72" s="169">
        <f>AVERAGE(H72:J72)</f>
        <v>2050</v>
      </c>
      <c r="L72" s="169"/>
      <c r="M72" s="170">
        <f>B72</f>
        <v>2.78</v>
      </c>
      <c r="N72" s="169"/>
      <c r="O72" s="169"/>
      <c r="P72" s="169">
        <f>K72/B72</f>
        <v>737.41007194244605</v>
      </c>
      <c r="Q72" s="171">
        <f>1/B72</f>
        <v>0.35971223021582738</v>
      </c>
      <c r="R72" s="168">
        <f>1/K72</f>
        <v>4.8780487804878049E-4</v>
      </c>
      <c r="T72" s="172" t="s">
        <v>453</v>
      </c>
      <c r="U72" s="172" t="s">
        <v>454</v>
      </c>
      <c r="V72" s="173">
        <v>89.82</v>
      </c>
      <c r="W72" s="173">
        <v>36</v>
      </c>
      <c r="X72" s="173">
        <v>0.54</v>
      </c>
      <c r="Y72" s="173">
        <v>0.14000000000000001</v>
      </c>
      <c r="Z72" s="173">
        <v>0.41</v>
      </c>
      <c r="AA72" s="173">
        <v>9.09</v>
      </c>
      <c r="AB72" s="173">
        <v>0.8</v>
      </c>
      <c r="AC72" s="173">
        <v>8.1199999999999992</v>
      </c>
      <c r="AD72" s="173">
        <v>6</v>
      </c>
      <c r="AE72" s="173">
        <v>0.17</v>
      </c>
      <c r="AF72" s="173">
        <v>10</v>
      </c>
      <c r="AG72" s="173">
        <v>11</v>
      </c>
      <c r="AH72" s="173">
        <v>228</v>
      </c>
      <c r="AI72" s="173">
        <v>18</v>
      </c>
      <c r="AJ72" s="173">
        <v>0.09</v>
      </c>
      <c r="AK72" s="173">
        <v>2.4E-2</v>
      </c>
      <c r="AL72" s="173">
        <v>2.7E-2</v>
      </c>
      <c r="AM72" s="173">
        <v>0.7</v>
      </c>
      <c r="AN72" s="173">
        <v>18</v>
      </c>
      <c r="AO72" s="173">
        <v>3.7999999999999999E-2</v>
      </c>
      <c r="AP72" s="173">
        <v>1.2E-2</v>
      </c>
      <c r="AQ72" s="173">
        <v>0.41799999999999998</v>
      </c>
      <c r="AR72" s="173">
        <v>0.155</v>
      </c>
      <c r="AS72" s="173">
        <v>8.7999999999999995E-2</v>
      </c>
      <c r="AT72" s="173">
        <v>19</v>
      </c>
      <c r="AU72" s="173">
        <v>0</v>
      </c>
      <c r="AV72" s="173">
        <v>19</v>
      </c>
      <c r="AW72" s="173">
        <v>19</v>
      </c>
      <c r="AX72" s="173">
        <v>7.6</v>
      </c>
      <c r="AY72" s="173">
        <v>0</v>
      </c>
      <c r="AZ72" s="173">
        <v>50</v>
      </c>
      <c r="BA72" s="173">
        <v>3</v>
      </c>
      <c r="BB72" s="173">
        <v>0</v>
      </c>
      <c r="BC72" s="173">
        <v>0</v>
      </c>
      <c r="BD72" s="173">
        <v>30</v>
      </c>
      <c r="BE72" s="173">
        <v>0</v>
      </c>
      <c r="BF72" s="173">
        <v>0</v>
      </c>
      <c r="BG72" s="173">
        <v>27</v>
      </c>
      <c r="BH72" s="173">
        <v>0.02</v>
      </c>
      <c r="BI72" s="173">
        <v>0</v>
      </c>
      <c r="BJ72" s="173">
        <v>0</v>
      </c>
      <c r="BK72" s="173">
        <v>2.9</v>
      </c>
      <c r="BL72" s="173">
        <v>3.7999999999999999E-2</v>
      </c>
      <c r="BM72" s="173">
        <v>3.0000000000000001E-3</v>
      </c>
      <c r="BN72" s="173">
        <v>5.8999999999999997E-2</v>
      </c>
      <c r="BO72" s="173">
        <v>0</v>
      </c>
      <c r="BP72" s="173">
        <v>170</v>
      </c>
      <c r="BQ72" s="172" t="s">
        <v>455</v>
      </c>
      <c r="BR72" s="173">
        <v>177</v>
      </c>
      <c r="BS72" s="172" t="s">
        <v>443</v>
      </c>
      <c r="BT72" s="173">
        <v>54</v>
      </c>
      <c r="BU72" s="168">
        <f>AVERAGE(BP72,BR72)</f>
        <v>173.5</v>
      </c>
      <c r="BV72" s="168">
        <f>_xlfn.STDEV.P(BP72,BR72)</f>
        <v>3.5</v>
      </c>
      <c r="BW72" s="168">
        <f>(1-BT72/100)*K72</f>
        <v>942.99999999999989</v>
      </c>
      <c r="BX72" s="174">
        <f>(V72/100)*$BW72</f>
        <v>847.0025999999998</v>
      </c>
      <c r="BY72" s="174">
        <f>(W72/100)*$BW72</f>
        <v>339.47999999999996</v>
      </c>
      <c r="BZ72" s="174">
        <f>(X72/100)*$BW72</f>
        <v>5.0922000000000001</v>
      </c>
      <c r="CA72" s="174">
        <f>(Y72/100)*$BW72</f>
        <v>1.3202</v>
      </c>
      <c r="CB72" s="174">
        <f>(Z72/100)*$BW72</f>
        <v>3.866299999999999</v>
      </c>
      <c r="CC72" s="174">
        <f>(AA72/100)*$BW72</f>
        <v>85.718699999999984</v>
      </c>
      <c r="CD72" s="174">
        <f>(AB72/100)*$BW72</f>
        <v>7.5439999999999996</v>
      </c>
      <c r="CE72" s="174">
        <f>(AC72/100)*$BW72</f>
        <v>76.571599999999989</v>
      </c>
      <c r="CF72" s="174">
        <f>(AD72/100)*$BW72</f>
        <v>56.579999999999991</v>
      </c>
      <c r="CG72" s="174">
        <f>(AE72/100)*$BW72</f>
        <v>1.6031</v>
      </c>
      <c r="CH72" s="174">
        <f>(AF72/100)*$BW72</f>
        <v>94.3</v>
      </c>
      <c r="CI72" s="174">
        <f>(AG72/100)*$BW72</f>
        <v>103.72999999999999</v>
      </c>
      <c r="CJ72" s="174">
        <f>(AH72/100)*$BW72</f>
        <v>2150.0399999999995</v>
      </c>
      <c r="CK72" s="174">
        <f>(AI72/100)*$BW72</f>
        <v>169.73999999999998</v>
      </c>
      <c r="CL72" s="174">
        <f>(AJ72/100)*$BW72</f>
        <v>0.8486999999999999</v>
      </c>
      <c r="CM72" s="174">
        <f>(AK72/100)*$BW72</f>
        <v>0.22631999999999997</v>
      </c>
      <c r="CN72" s="174">
        <f>(AL72/100)*$BW72</f>
        <v>0.25460999999999995</v>
      </c>
      <c r="CO72" s="174">
        <f>(AM72/100)*$BW72</f>
        <v>6.6009999999999982</v>
      </c>
      <c r="CP72" s="174">
        <f>(AN72/100)*$BW72</f>
        <v>169.73999999999998</v>
      </c>
      <c r="CQ72" s="174">
        <f>(AO72/100)*$BW72</f>
        <v>0.35833999999999994</v>
      </c>
      <c r="CR72" s="174">
        <f>(AP72/100)*$BW72</f>
        <v>0.11315999999999998</v>
      </c>
      <c r="CS72" s="174">
        <f>(AQ72/100)*$BW72</f>
        <v>3.9417399999999994</v>
      </c>
      <c r="CT72" s="174">
        <f>(AR72/100)*$BW72</f>
        <v>1.4616499999999997</v>
      </c>
      <c r="CU72" s="174">
        <f>(AS72/100)*$BW72</f>
        <v>0.8298399999999998</v>
      </c>
      <c r="CV72" s="174">
        <f>(AT72/100)*$BW72</f>
        <v>179.17</v>
      </c>
      <c r="CW72" s="174">
        <f>(AU72/100)*$BW72</f>
        <v>0</v>
      </c>
      <c r="CX72" s="174">
        <f>(AV72/100)*$BW72</f>
        <v>179.17</v>
      </c>
      <c r="CY72" s="174">
        <f>(AW72/100)*$BW72</f>
        <v>179.17</v>
      </c>
      <c r="CZ72" s="174">
        <f>(AX72/100)*$BW72</f>
        <v>71.667999999999992</v>
      </c>
      <c r="DA72" s="174">
        <f>(AY72/100)*$BW72</f>
        <v>0</v>
      </c>
      <c r="DB72" s="174">
        <f>(AZ72/100)*$BW72</f>
        <v>471.49999999999994</v>
      </c>
      <c r="DC72" s="174">
        <f>(BA72/100)*$BW72</f>
        <v>28.289999999999996</v>
      </c>
      <c r="DD72" s="174">
        <f>(BB72/100)*$BW72</f>
        <v>0</v>
      </c>
      <c r="DE72" s="174">
        <f>(BC72/100)*$BW72</f>
        <v>0</v>
      </c>
      <c r="DF72" s="174">
        <f>(BD72/100)*$BW72</f>
        <v>282.89999999999998</v>
      </c>
      <c r="DG72" s="174">
        <f>(BE72/100)*$BW72</f>
        <v>0</v>
      </c>
      <c r="DH72" s="174">
        <f>(BF72/100)*$BW72</f>
        <v>0</v>
      </c>
      <c r="DI72" s="174">
        <f>(BG72/100)*$BW72</f>
        <v>254.60999999999999</v>
      </c>
      <c r="DJ72" s="174">
        <f>(BH72/100)*$BW72</f>
        <v>0.18859999999999999</v>
      </c>
      <c r="DK72" s="174">
        <f>(BI72/100)*$BW72</f>
        <v>0</v>
      </c>
      <c r="DL72" s="174">
        <f>(BJ72/100)*$BW72</f>
        <v>0</v>
      </c>
      <c r="DM72" s="174">
        <f>(BK72/100)*$BW72</f>
        <v>27.346999999999994</v>
      </c>
      <c r="DN72" s="174">
        <f>(BL72/100)*$BW72</f>
        <v>0.35833999999999994</v>
      </c>
      <c r="DO72" s="174">
        <f>(BM72/100)*$BW72</f>
        <v>2.8289999999999996E-2</v>
      </c>
      <c r="DP72" s="174">
        <f>(BN72/100)*$BW72</f>
        <v>0.55636999999999981</v>
      </c>
      <c r="DQ72" s="174">
        <f>(BO72/100)*$BW72</f>
        <v>0</v>
      </c>
      <c r="DR72" s="174"/>
      <c r="DS72" s="174">
        <f>BX72/$M72</f>
        <v>304.67719424460427</v>
      </c>
      <c r="DT72" s="174">
        <f>BY72/$M72</f>
        <v>122.11510791366906</v>
      </c>
      <c r="DU72" s="174">
        <f>BZ72/$M72</f>
        <v>1.8317266187050361</v>
      </c>
      <c r="DV72" s="174">
        <f>CA72/$M72</f>
        <v>0.47489208633093533</v>
      </c>
      <c r="DW72" s="174">
        <f>CB72/$M72</f>
        <v>1.3907553956834529</v>
      </c>
      <c r="DX72" s="174">
        <f>CC72/$M72</f>
        <v>30.834064748201435</v>
      </c>
      <c r="DY72" s="174">
        <f>CD72/$M72</f>
        <v>2.7136690647482014</v>
      </c>
      <c r="DZ72" s="174">
        <f>CE72/$M72</f>
        <v>27.543741007194242</v>
      </c>
      <c r="EA72" s="174">
        <f>CF72/$M72</f>
        <v>20.352517985611509</v>
      </c>
      <c r="EB72" s="174">
        <f>CG72/$M72</f>
        <v>0.5766546762589928</v>
      </c>
      <c r="EC72" s="174">
        <f>CH72/$M72</f>
        <v>33.920863309352519</v>
      </c>
      <c r="ED72" s="174">
        <f>CI72/$M72</f>
        <v>37.312949640287769</v>
      </c>
      <c r="EE72" s="174">
        <f>CJ72/$M72</f>
        <v>773.39568345323733</v>
      </c>
      <c r="EF72" s="174">
        <f>CK72/$M72</f>
        <v>61.057553956834532</v>
      </c>
      <c r="EG72" s="174">
        <f>CL72/$M72</f>
        <v>0.30528776978417266</v>
      </c>
      <c r="EH72" s="174">
        <f>CM72/$M72</f>
        <v>8.1410071942446038E-2</v>
      </c>
      <c r="EI72" s="174">
        <f>CN72/$M72</f>
        <v>9.1586330935251786E-2</v>
      </c>
      <c r="EJ72" s="174">
        <f>CO72/$M72</f>
        <v>2.3744604316546756</v>
      </c>
      <c r="EK72" s="174">
        <f>CP72/$M72</f>
        <v>61.057553956834532</v>
      </c>
      <c r="EL72" s="174">
        <f>CQ72/$M72</f>
        <v>0.12889928057553957</v>
      </c>
      <c r="EM72" s="174">
        <f>CR72/$M72</f>
        <v>4.0705035971223019E-2</v>
      </c>
      <c r="EN72" s="174">
        <f>CS72/$M72</f>
        <v>1.4178920863309352</v>
      </c>
      <c r="EO72" s="174">
        <f>CT72/$M72</f>
        <v>0.52577338129496398</v>
      </c>
      <c r="EP72" s="174">
        <f>CU72/$M72</f>
        <v>0.29850359712230212</v>
      </c>
      <c r="EQ72" s="174">
        <f>CV72/$M72</f>
        <v>64.449640287769782</v>
      </c>
      <c r="ER72" s="174">
        <f>CW72/$M72</f>
        <v>0</v>
      </c>
      <c r="ES72" s="174">
        <f>CX72/$M72</f>
        <v>64.449640287769782</v>
      </c>
      <c r="ET72" s="174">
        <f>CY72/$M72</f>
        <v>64.449640287769782</v>
      </c>
      <c r="EU72" s="174">
        <f>CZ72/$M72</f>
        <v>25.779856115107911</v>
      </c>
      <c r="EV72" s="174">
        <f>DA72/$M72</f>
        <v>0</v>
      </c>
      <c r="EW72" s="174">
        <f>DB72/$M72</f>
        <v>169.60431654676259</v>
      </c>
      <c r="EX72" s="174">
        <f>DC72/$M72</f>
        <v>10.176258992805755</v>
      </c>
      <c r="EY72" s="174">
        <f>DD72/$M72</f>
        <v>0</v>
      </c>
      <c r="EZ72" s="174">
        <f>DE72/$M72</f>
        <v>0</v>
      </c>
      <c r="FA72" s="174">
        <f>DF72/$M72</f>
        <v>101.76258992805755</v>
      </c>
      <c r="FB72" s="174">
        <f>DG72/$M72</f>
        <v>0</v>
      </c>
      <c r="FC72" s="174">
        <f>DH72/$M72</f>
        <v>0</v>
      </c>
      <c r="FD72" s="174">
        <f>DI72/$M72</f>
        <v>91.586330935251794</v>
      </c>
      <c r="FE72" s="174">
        <f>DJ72/$M72</f>
        <v>6.7841726618705037E-2</v>
      </c>
      <c r="FF72" s="174">
        <f>DK72/$M72</f>
        <v>0</v>
      </c>
      <c r="FG72" s="174">
        <f>DL72/$M72</f>
        <v>0</v>
      </c>
      <c r="FH72" s="174">
        <f>DM72/$M72</f>
        <v>9.8370503597122294</v>
      </c>
      <c r="FI72" s="174">
        <f>DN72/$M72</f>
        <v>0.12889928057553957</v>
      </c>
      <c r="FJ72" s="174">
        <f>DO72/$M72</f>
        <v>1.0176258992805755E-2</v>
      </c>
      <c r="FK72" s="174">
        <f>DP72/$M72</f>
        <v>0.2001330935251798</v>
      </c>
      <c r="FL72" s="174">
        <f>DQ72/$M72</f>
        <v>0</v>
      </c>
      <c r="FN72" s="181">
        <f>DT72/MAX(DT$2:DT$108)</f>
        <v>1.8686883922590092E-2</v>
      </c>
      <c r="FO72" s="181">
        <f>DU72/MAX(DU$2:DU$108)</f>
        <v>9.8770945031308732E-3</v>
      </c>
      <c r="FP72" s="181">
        <f>DY72/MAX(DY$2:DY$108)</f>
        <v>5.2831909910667961E-2</v>
      </c>
      <c r="FQ72" s="181">
        <f>EA72/MAX(EA$2:EA$108)</f>
        <v>1.0471556897309895E-2</v>
      </c>
      <c r="FR72" s="181">
        <f>EB72/MAX(EB$2:EB$108)</f>
        <v>6.9225597289863218E-3</v>
      </c>
      <c r="FS72" s="181">
        <f>EC72/MAX(EC$2:EC$108)</f>
        <v>8.5884163482611048E-2</v>
      </c>
      <c r="FT72" s="181">
        <f>ED72/MAX(ED$2:ED$108)</f>
        <v>1.9244414409992472E-2</v>
      </c>
      <c r="FU72" s="181">
        <f>EE72/MAX(EE$2:EE$108)</f>
        <v>0.13948766220668324</v>
      </c>
      <c r="FV72" s="181">
        <f>EF72/MAX(EF$2:EF$108)</f>
        <v>5.1977338848441565E-2</v>
      </c>
      <c r="FW72" s="181">
        <f>EG72/MAX(EG$2:EG$108)</f>
        <v>2.3962580281412266E-2</v>
      </c>
      <c r="FX72" s="181">
        <f>EH72/MAX(EH$2:EH$108)</f>
        <v>1.7352437380353445E-2</v>
      </c>
      <c r="FY72" s="181">
        <f>EI72/MAX(EI$2:EI$108)</f>
        <v>7.4802335936467665E-3</v>
      </c>
      <c r="FZ72" s="181">
        <f>EJ72/MAX(EJ$2:EJ$108)</f>
        <v>3.901522470891474E-3</v>
      </c>
      <c r="GA72" s="181">
        <f>EK72/MAX(EK$2:EK$108)</f>
        <v>0.15794270213826836</v>
      </c>
      <c r="GB72" s="181">
        <f>EL72/MAX(EL$2:EL$108)</f>
        <v>9.1463898944538612E-3</v>
      </c>
      <c r="GC72" s="181">
        <f>EM72/MAX(EM$2:EM$108)</f>
        <v>4.5897609634431812E-3</v>
      </c>
      <c r="GD72" s="181">
        <f>EN72/MAX(EN$2:EN$108)</f>
        <v>1.3377214894750867E-2</v>
      </c>
      <c r="GE72" s="181">
        <f>EO72/MAX(EO$2:EO$108)</f>
        <v>6.6864154674818183E-2</v>
      </c>
      <c r="GF72" s="181">
        <f>EP72/MAX(EP$2:EP$108)</f>
        <v>9.2614079323780782E-2</v>
      </c>
      <c r="GG72" s="181">
        <f>EQ72/MAX(EQ$2:EQ$108)</f>
        <v>1.9617257014060877E-2</v>
      </c>
      <c r="GH72" s="181">
        <f>ER72/MAX(ER$2:ER$108)</f>
        <v>0</v>
      </c>
      <c r="GI72" s="181">
        <f>ES72/MAX(ES$2:ES$108)</f>
        <v>5.3239238536666247E-2</v>
      </c>
      <c r="GJ72" s="181">
        <f>ET72/MAX(ET$2:ET$108)</f>
        <v>1.2336625544924885E-2</v>
      </c>
      <c r="GK72" s="181">
        <f>EU72/MAX(EU$2:EU$108)</f>
        <v>1.9511717021841367E-2</v>
      </c>
      <c r="GL72" s="181">
        <f>EV72/MAX(EV$2:EV$108)</f>
        <v>0</v>
      </c>
      <c r="GM72" s="181">
        <f>EW72/MAX(EW$2:EW$108)</f>
        <v>1.5609685908432305E-3</v>
      </c>
      <c r="GN72" s="181">
        <f>EX72/MAX(EX$2:EX$108)</f>
        <v>1.8738353014582283E-3</v>
      </c>
      <c r="GO72" s="181">
        <f>EY72/MAX(EY$2:EY$108)</f>
        <v>0</v>
      </c>
      <c r="GP72" s="181">
        <f>EZ72/MAX(EZ$2:EZ$108)</f>
        <v>0</v>
      </c>
      <c r="GQ72" s="181">
        <f>FA72/MAX(FA$2:FA$108)</f>
        <v>1.8885364836664098E-3</v>
      </c>
      <c r="GR72" s="181">
        <f>FB72/MAX(FB$2:FB$108)</f>
        <v>0</v>
      </c>
      <c r="GS72" s="181">
        <f>FC72/MAX(FC$2:FC$108)</f>
        <v>0</v>
      </c>
      <c r="GT72" s="181">
        <f>FD72/MAX(FD$2:FD$108)</f>
        <v>2.8626443482232819E-3</v>
      </c>
      <c r="GU72" s="181">
        <f>FE72/MAX(FE$2:FE$108)</f>
        <v>1.0416931784760872E-3</v>
      </c>
      <c r="GV72" s="181">
        <f>FF72/MAX(FF$2:FF$108)</f>
        <v>0</v>
      </c>
      <c r="GW72" s="181">
        <f>FG72/MAX(FG$2:FG$108)</f>
        <v>0</v>
      </c>
      <c r="GX72" s="181">
        <f>FH72/MAX(FH$2:FH$108)</f>
        <v>4.459467256440035E-3</v>
      </c>
      <c r="GY72" s="170">
        <f>MAX(FN72:GX72)</f>
        <v>0.15794270213826836</v>
      </c>
      <c r="GZ72" s="170">
        <f>SUM(FN72:GX72)</f>
        <v>0.91100664280283339</v>
      </c>
      <c r="HA72" s="183">
        <f>GZ72/MAX(GZ$2:GZ$108)</f>
        <v>5.1058941838796439E-2</v>
      </c>
      <c r="HB72" s="168">
        <v>65</v>
      </c>
    </row>
    <row r="73" spans="1:210" s="168" customFormat="1" x14ac:dyDescent="0.3">
      <c r="A73" s="168" t="s">
        <v>331</v>
      </c>
      <c r="B73" s="168">
        <v>1.64</v>
      </c>
      <c r="C73" s="168" t="s">
        <v>49</v>
      </c>
      <c r="D73" s="168">
        <v>203</v>
      </c>
      <c r="H73" s="168">
        <v>203</v>
      </c>
      <c r="K73" s="169">
        <f>AVERAGE(H73:J73)</f>
        <v>203</v>
      </c>
      <c r="L73" s="169"/>
      <c r="M73" s="170">
        <f>B73</f>
        <v>1.64</v>
      </c>
      <c r="N73" s="169"/>
      <c r="O73" s="169"/>
      <c r="P73" s="169">
        <f>K73/B73</f>
        <v>123.78048780487805</v>
      </c>
      <c r="Q73" s="171">
        <f>1/B73</f>
        <v>0.6097560975609756</v>
      </c>
      <c r="R73" s="168">
        <f>1/K73</f>
        <v>4.9261083743842365E-3</v>
      </c>
      <c r="S73" s="168" t="s">
        <v>48</v>
      </c>
      <c r="T73" s="172" t="s">
        <v>328</v>
      </c>
      <c r="U73" s="172" t="s">
        <v>329</v>
      </c>
      <c r="V73" s="173">
        <v>92.21</v>
      </c>
      <c r="W73" s="173">
        <v>31</v>
      </c>
      <c r="X73" s="173">
        <v>0.99</v>
      </c>
      <c r="Y73" s="173">
        <v>0.3</v>
      </c>
      <c r="Z73" s="173">
        <v>0.47</v>
      </c>
      <c r="AA73" s="173">
        <v>6.03</v>
      </c>
      <c r="AB73" s="173">
        <v>2.1</v>
      </c>
      <c r="AC73" s="173">
        <v>4.2</v>
      </c>
      <c r="AD73" s="173">
        <v>7</v>
      </c>
      <c r="AE73" s="173">
        <v>0.43</v>
      </c>
      <c r="AF73" s="173">
        <v>12</v>
      </c>
      <c r="AG73" s="173">
        <v>26</v>
      </c>
      <c r="AH73" s="173">
        <v>211</v>
      </c>
      <c r="AI73" s="173">
        <v>4</v>
      </c>
      <c r="AJ73" s="173">
        <v>0.25</v>
      </c>
      <c r="AK73" s="173">
        <v>1.7000000000000001E-2</v>
      </c>
      <c r="AL73" s="173">
        <v>0.112</v>
      </c>
      <c r="AM73" s="173">
        <v>0.1</v>
      </c>
      <c r="AN73" s="173">
        <v>127.7</v>
      </c>
      <c r="AO73" s="173">
        <v>5.3999999999999999E-2</v>
      </c>
      <c r="AP73" s="173">
        <v>8.5000000000000006E-2</v>
      </c>
      <c r="AQ73" s="173">
        <v>0.97899999999999998</v>
      </c>
      <c r="AR73" s="173">
        <v>0.317</v>
      </c>
      <c r="AS73" s="173">
        <v>0.29099999999999998</v>
      </c>
      <c r="AT73" s="173">
        <v>46</v>
      </c>
      <c r="AU73" s="173">
        <v>0</v>
      </c>
      <c r="AV73" s="173">
        <v>46</v>
      </c>
      <c r="AW73" s="173">
        <v>46</v>
      </c>
      <c r="AX73" s="173">
        <v>5.6</v>
      </c>
      <c r="AY73" s="173">
        <v>0</v>
      </c>
      <c r="AZ73" s="173">
        <v>3131</v>
      </c>
      <c r="BA73" s="173">
        <v>157</v>
      </c>
      <c r="BB73" s="173">
        <v>0</v>
      </c>
      <c r="BC73" s="173">
        <v>20</v>
      </c>
      <c r="BD73" s="173">
        <v>1624</v>
      </c>
      <c r="BE73" s="173">
        <v>490</v>
      </c>
      <c r="BF73" s="173">
        <v>0</v>
      </c>
      <c r="BG73" s="173">
        <v>51</v>
      </c>
      <c r="BH73" s="173">
        <v>1.58</v>
      </c>
      <c r="BI73" s="173">
        <v>0</v>
      </c>
      <c r="BJ73" s="173">
        <v>0</v>
      </c>
      <c r="BK73" s="173">
        <v>4.9000000000000004</v>
      </c>
      <c r="BL73" s="173">
        <v>2.7E-2</v>
      </c>
      <c r="BM73" s="173">
        <v>3.0000000000000001E-3</v>
      </c>
      <c r="BN73" s="173">
        <v>7.0000000000000007E-2</v>
      </c>
      <c r="BO73" s="173">
        <v>0</v>
      </c>
      <c r="BP73" s="173">
        <v>149</v>
      </c>
      <c r="BQ73" s="172" t="s">
        <v>321</v>
      </c>
      <c r="BR73" s="173">
        <v>92</v>
      </c>
      <c r="BS73" s="172" t="s">
        <v>330</v>
      </c>
      <c r="BT73" s="173">
        <v>18</v>
      </c>
      <c r="BU73" s="168">
        <f>AVERAGE(BP73,BR73)</f>
        <v>120.5</v>
      </c>
      <c r="BV73" s="168">
        <f>_xlfn.STDEV.P(BP73,BR73)</f>
        <v>28.5</v>
      </c>
      <c r="BW73" s="168">
        <f>(1-BT73/100)*K73</f>
        <v>166.46</v>
      </c>
      <c r="BX73" s="174">
        <f>(V73/100)*$BW73</f>
        <v>153.49276599999999</v>
      </c>
      <c r="BY73" s="174">
        <f>(W73/100)*$BW73</f>
        <v>51.602600000000002</v>
      </c>
      <c r="BZ73" s="174">
        <f>(X73/100)*$BW73</f>
        <v>1.6479539999999999</v>
      </c>
      <c r="CA73" s="174">
        <f>(Y73/100)*$BW73</f>
        <v>0.49938000000000005</v>
      </c>
      <c r="CB73" s="174">
        <f>(Z73/100)*$BW73</f>
        <v>0.78236199999999989</v>
      </c>
      <c r="CC73" s="174">
        <f>(AA73/100)*$BW73</f>
        <v>10.037538</v>
      </c>
      <c r="CD73" s="174">
        <f>(AB73/100)*$BW73</f>
        <v>3.4956600000000004</v>
      </c>
      <c r="CE73" s="174">
        <f>(AC73/100)*$BW73</f>
        <v>6.9913200000000009</v>
      </c>
      <c r="CF73" s="174">
        <f>(AD73/100)*$BW73</f>
        <v>11.652200000000002</v>
      </c>
      <c r="CG73" s="174">
        <f>(AE73/100)*$BW73</f>
        <v>0.71577800000000003</v>
      </c>
      <c r="CH73" s="174">
        <f>(AF73/100)*$BW73</f>
        <v>19.975200000000001</v>
      </c>
      <c r="CI73" s="174">
        <f>(AG73/100)*$BW73</f>
        <v>43.279600000000002</v>
      </c>
      <c r="CJ73" s="174">
        <f>(AH73/100)*$BW73</f>
        <v>351.23059999999998</v>
      </c>
      <c r="CK73" s="174">
        <f>(AI73/100)*$BW73</f>
        <v>6.6584000000000003</v>
      </c>
      <c r="CL73" s="174">
        <f>(AJ73/100)*$BW73</f>
        <v>0.41615000000000002</v>
      </c>
      <c r="CM73" s="174">
        <f>(AK73/100)*$BW73</f>
        <v>2.8298200000000003E-2</v>
      </c>
      <c r="CN73" s="174">
        <f>(AL73/100)*$BW73</f>
        <v>0.18643520000000002</v>
      </c>
      <c r="CO73" s="174">
        <f>(AM73/100)*$BW73</f>
        <v>0.16646000000000002</v>
      </c>
      <c r="CP73" s="174">
        <f>(AN73/100)*$BW73</f>
        <v>212.56942000000004</v>
      </c>
      <c r="CQ73" s="174">
        <f>(AO73/100)*$BW73</f>
        <v>8.9888400000000007E-2</v>
      </c>
      <c r="CR73" s="174">
        <f>(AP73/100)*$BW73</f>
        <v>0.14149100000000001</v>
      </c>
      <c r="CS73" s="174">
        <f>(AQ73/100)*$BW73</f>
        <v>1.6296434000000002</v>
      </c>
      <c r="CT73" s="174">
        <f>(AR73/100)*$BW73</f>
        <v>0.52767819999999999</v>
      </c>
      <c r="CU73" s="174">
        <f>(AS73/100)*$BW73</f>
        <v>0.48439860000000001</v>
      </c>
      <c r="CV73" s="174">
        <f>(AT73/100)*$BW73</f>
        <v>76.571600000000004</v>
      </c>
      <c r="CW73" s="174">
        <f>(AU73/100)*$BW73</f>
        <v>0</v>
      </c>
      <c r="CX73" s="174">
        <f>(AV73/100)*$BW73</f>
        <v>76.571600000000004</v>
      </c>
      <c r="CY73" s="174">
        <f>(AW73/100)*$BW73</f>
        <v>76.571600000000004</v>
      </c>
      <c r="CZ73" s="174">
        <f>(AX73/100)*$BW73</f>
        <v>9.3217599999999994</v>
      </c>
      <c r="DA73" s="174">
        <f>(AY73/100)*$BW73</f>
        <v>0</v>
      </c>
      <c r="DB73" s="174">
        <f>(AZ73/100)*$BW73</f>
        <v>5211.8626000000004</v>
      </c>
      <c r="DC73" s="174">
        <f>(BA73/100)*$BW73</f>
        <v>261.34220000000005</v>
      </c>
      <c r="DD73" s="174">
        <f>(BB73/100)*$BW73</f>
        <v>0</v>
      </c>
      <c r="DE73" s="174">
        <f>(BC73/100)*$BW73</f>
        <v>33.292000000000002</v>
      </c>
      <c r="DF73" s="174">
        <f>(BD73/100)*$BW73</f>
        <v>2703.3103999999998</v>
      </c>
      <c r="DG73" s="174">
        <f>(BE73/100)*$BW73</f>
        <v>815.65400000000011</v>
      </c>
      <c r="DH73" s="174">
        <f>(BF73/100)*$BW73</f>
        <v>0</v>
      </c>
      <c r="DI73" s="174">
        <f>(BG73/100)*$BW73</f>
        <v>84.894600000000011</v>
      </c>
      <c r="DJ73" s="174">
        <f>(BH73/100)*$BW73</f>
        <v>2.6300680000000005</v>
      </c>
      <c r="DK73" s="174">
        <f>(BI73/100)*$BW73</f>
        <v>0</v>
      </c>
      <c r="DL73" s="174">
        <f>(BJ73/100)*$BW73</f>
        <v>0</v>
      </c>
      <c r="DM73" s="174">
        <f>(BK73/100)*$BW73</f>
        <v>8.1565400000000015</v>
      </c>
      <c r="DN73" s="174">
        <f>(BL73/100)*$BW73</f>
        <v>4.4944200000000004E-2</v>
      </c>
      <c r="DO73" s="174">
        <f>(BM73/100)*$BW73</f>
        <v>4.9938000000000005E-3</v>
      </c>
      <c r="DP73" s="174">
        <f>(BN73/100)*$BW73</f>
        <v>0.11652200000000003</v>
      </c>
      <c r="DQ73" s="174">
        <f>(BO73/100)*$BW73</f>
        <v>0</v>
      </c>
      <c r="DR73" s="174"/>
      <c r="DS73" s="174">
        <f>BX73/$M73</f>
        <v>93.593149999999994</v>
      </c>
      <c r="DT73" s="174">
        <f>BY73/$M73</f>
        <v>31.465000000000003</v>
      </c>
      <c r="DU73" s="174">
        <f>BZ73/$M73</f>
        <v>1.00485</v>
      </c>
      <c r="DV73" s="174">
        <f>CA73/$M73</f>
        <v>0.30450000000000005</v>
      </c>
      <c r="DW73" s="174">
        <f>CB73/$M73</f>
        <v>0.47704999999999997</v>
      </c>
      <c r="DX73" s="174">
        <f>CC73/$M73</f>
        <v>6.1204499999999999</v>
      </c>
      <c r="DY73" s="174">
        <f>CD73/$M73</f>
        <v>2.1315000000000004</v>
      </c>
      <c r="DZ73" s="174">
        <f>CE73/$M73</f>
        <v>4.2630000000000008</v>
      </c>
      <c r="EA73" s="174">
        <f>CF73/$M73</f>
        <v>7.1050000000000022</v>
      </c>
      <c r="EB73" s="174">
        <f>CG73/$M73</f>
        <v>0.43645000000000006</v>
      </c>
      <c r="EC73" s="174">
        <f>CH73/$M73</f>
        <v>12.180000000000001</v>
      </c>
      <c r="ED73" s="174">
        <f>CI73/$M73</f>
        <v>26.390000000000004</v>
      </c>
      <c r="EE73" s="174">
        <f>CJ73/$M73</f>
        <v>214.16499999999999</v>
      </c>
      <c r="EF73" s="174">
        <f>CK73/$M73</f>
        <v>4.0600000000000005</v>
      </c>
      <c r="EG73" s="174">
        <f>CL73/$M73</f>
        <v>0.25375000000000003</v>
      </c>
      <c r="EH73" s="174">
        <f>CM73/$M73</f>
        <v>1.7255000000000003E-2</v>
      </c>
      <c r="EI73" s="174">
        <f>CN73/$M73</f>
        <v>0.11368000000000002</v>
      </c>
      <c r="EJ73" s="174">
        <f>CO73/$M73</f>
        <v>0.10150000000000002</v>
      </c>
      <c r="EK73" s="174">
        <f>CP73/$M73</f>
        <v>129.61550000000003</v>
      </c>
      <c r="EL73" s="174">
        <f>CQ73/$M73</f>
        <v>5.4810000000000005E-2</v>
      </c>
      <c r="EM73" s="174">
        <f>CR73/$M73</f>
        <v>8.6275000000000004E-2</v>
      </c>
      <c r="EN73" s="174">
        <f>CS73/$M73</f>
        <v>0.99368500000000015</v>
      </c>
      <c r="EO73" s="174">
        <f>CT73/$M73</f>
        <v>0.32175500000000001</v>
      </c>
      <c r="EP73" s="174">
        <f>CU73/$M73</f>
        <v>0.29536500000000004</v>
      </c>
      <c r="EQ73" s="174">
        <f>CV73/$M73</f>
        <v>46.690000000000005</v>
      </c>
      <c r="ER73" s="174">
        <f>CW73/$M73</f>
        <v>0</v>
      </c>
      <c r="ES73" s="174">
        <f>CX73/$M73</f>
        <v>46.690000000000005</v>
      </c>
      <c r="ET73" s="174">
        <f>CY73/$M73</f>
        <v>46.690000000000005</v>
      </c>
      <c r="EU73" s="174">
        <f>CZ73/$M73</f>
        <v>5.6840000000000002</v>
      </c>
      <c r="EV73" s="174">
        <f>DA73/$M73</f>
        <v>0</v>
      </c>
      <c r="EW73" s="174">
        <f>DB73/$M73</f>
        <v>3177.9650000000006</v>
      </c>
      <c r="EX73" s="174">
        <f>DC73/$M73</f>
        <v>159.35500000000005</v>
      </c>
      <c r="EY73" s="174">
        <f>DD73/$M73</f>
        <v>0</v>
      </c>
      <c r="EZ73" s="174">
        <f>DE73/$M73</f>
        <v>20.3</v>
      </c>
      <c r="FA73" s="174">
        <f>DF73/$M73</f>
        <v>1648.36</v>
      </c>
      <c r="FB73" s="174">
        <f>DG73/$M73</f>
        <v>497.35000000000008</v>
      </c>
      <c r="FC73" s="174">
        <f>DH73/$M73</f>
        <v>0</v>
      </c>
      <c r="FD73" s="174">
        <f>DI73/$M73</f>
        <v>51.765000000000008</v>
      </c>
      <c r="FE73" s="174">
        <f>DJ73/$M73</f>
        <v>1.6037000000000003</v>
      </c>
      <c r="FF73" s="174">
        <f>DK73/$M73</f>
        <v>0</v>
      </c>
      <c r="FG73" s="174">
        <f>DL73/$M73</f>
        <v>0</v>
      </c>
      <c r="FH73" s="174">
        <f>DM73/$M73</f>
        <v>4.9735000000000014</v>
      </c>
      <c r="FI73" s="174">
        <f>DN73/$M73</f>
        <v>2.7405000000000002E-2</v>
      </c>
      <c r="FJ73" s="174">
        <f>DO73/$M73</f>
        <v>3.0450000000000004E-3</v>
      </c>
      <c r="FK73" s="174">
        <f>DP73/$M73</f>
        <v>7.1050000000000016E-2</v>
      </c>
      <c r="FL73" s="174">
        <f>DQ73/$M73</f>
        <v>0</v>
      </c>
      <c r="FN73" s="181">
        <f>DT73/MAX(DT$2:DT$108)</f>
        <v>4.8149881916329292E-3</v>
      </c>
      <c r="FO73" s="181">
        <f>DU73/MAX(DU$2:DU$108)</f>
        <v>5.4183841137208947E-3</v>
      </c>
      <c r="FP73" s="181">
        <f>DY73/MAX(DY$2:DY$108)</f>
        <v>4.1497770467836273E-2</v>
      </c>
      <c r="FQ73" s="181">
        <f>EA73/MAX(EA$2:EA$108)</f>
        <v>3.6555875694587376E-3</v>
      </c>
      <c r="FR73" s="181">
        <f>EB73/MAX(EB$2:EB$108)</f>
        <v>5.2394462719298259E-3</v>
      </c>
      <c r="FS73" s="181">
        <f>EC73/MAX(EC$2:EC$108)</f>
        <v>3.0838516746411488E-2</v>
      </c>
      <c r="FT73" s="181">
        <f>ED73/MAX(ED$2:ED$108)</f>
        <v>1.3610826835607539E-2</v>
      </c>
      <c r="FU73" s="181">
        <f>EE73/MAX(EE$2:EE$108)</f>
        <v>3.8626250204951633E-2</v>
      </c>
      <c r="FV73" s="181">
        <f>EF73/MAX(EF$2:EF$108)</f>
        <v>3.4562143756014514E-3</v>
      </c>
      <c r="FW73" s="181">
        <f>EG73/MAX(EG$2:EG$108)</f>
        <v>1.9917289024408213E-2</v>
      </c>
      <c r="FX73" s="181">
        <f>EH73/MAX(EH$2:EH$108)</f>
        <v>3.67787793148832E-3</v>
      </c>
      <c r="FY73" s="181">
        <f>EI73/MAX(EI$2:EI$108)</f>
        <v>9.2847147193496939E-3</v>
      </c>
      <c r="FZ73" s="181">
        <f>EJ73/MAX(EJ$2:EJ$108)</f>
        <v>1.6677663923821357E-4</v>
      </c>
      <c r="GA73" s="181">
        <f>EK73/MAX(EK$2:EK$108)</f>
        <v>0.33528729833290671</v>
      </c>
      <c r="GB73" s="181">
        <f>EL73/MAX(EL$2:EL$108)</f>
        <v>3.8891887361716389E-3</v>
      </c>
      <c r="GC73" s="181">
        <f>EM73/MAX(EM$2:EM$108)</f>
        <v>9.728074614674339E-3</v>
      </c>
      <c r="GD73" s="181">
        <f>EN73/MAX(EN$2:EN$108)</f>
        <v>9.3749996285598849E-3</v>
      </c>
      <c r="GE73" s="181">
        <f>EO73/MAX(EO$2:EO$108)</f>
        <v>4.0918534206520876E-2</v>
      </c>
      <c r="GF73" s="181">
        <f>EP73/MAX(EP$2:EP$108)</f>
        <v>9.1640294466068736E-2</v>
      </c>
      <c r="GG73" s="181">
        <f>EQ73/MAX(EQ$2:EQ$108)</f>
        <v>1.4211556897708751E-2</v>
      </c>
      <c r="GH73" s="181">
        <f>ER73/MAX(ER$2:ER$108)</f>
        <v>0</v>
      </c>
      <c r="GI73" s="181">
        <f>ES73/MAX(ES$2:ES$108)</f>
        <v>3.8568718710888614E-2</v>
      </c>
      <c r="GJ73" s="181">
        <f>ET73/MAX(ET$2:ET$108)</f>
        <v>8.9371646470127221E-3</v>
      </c>
      <c r="GK73" s="181">
        <f>EU73/MAX(EU$2:EU$108)</f>
        <v>4.3019867549668866E-3</v>
      </c>
      <c r="GL73" s="181">
        <f>EV73/MAX(EV$2:EV$108)</f>
        <v>0</v>
      </c>
      <c r="GM73" s="181">
        <f>EW73/MAX(EW$2:EW$108)</f>
        <v>2.9248686877797497E-2</v>
      </c>
      <c r="GN73" s="181">
        <f>EX73/MAX(EX$2:EX$108)</f>
        <v>2.934330038916845E-2</v>
      </c>
      <c r="GO73" s="181">
        <f>EY73/MAX(EY$2:EY$108)</f>
        <v>0</v>
      </c>
      <c r="GP73" s="181">
        <f>EZ73/MAX(EZ$2:EZ$108)</f>
        <v>8.976790455552555E-4</v>
      </c>
      <c r="GQ73" s="181">
        <f>FA73/MAX(FA$2:FA$108)</f>
        <v>3.0590691534257652E-2</v>
      </c>
      <c r="GR73" s="181">
        <f>FB73/MAX(FB$2:FB$108)</f>
        <v>4.3642444374307386E-2</v>
      </c>
      <c r="GS73" s="181">
        <f>FC73/MAX(FC$2:FC$108)</f>
        <v>0</v>
      </c>
      <c r="GT73" s="181">
        <f>FD73/MAX(FD$2:FD$108)</f>
        <v>1.6179792680038627E-3</v>
      </c>
      <c r="GU73" s="181">
        <f>FE73/MAX(FE$2:FE$108)</f>
        <v>2.462442266116353E-2</v>
      </c>
      <c r="GV73" s="181">
        <f>FF73/MAX(FF$2:FF$108)</f>
        <v>0</v>
      </c>
      <c r="GW73" s="181">
        <f>FG73/MAX(FG$2:FG$108)</f>
        <v>0</v>
      </c>
      <c r="GX73" s="181">
        <f>FH73/MAX(FH$2:FH$108)</f>
        <v>2.2546555714240894E-3</v>
      </c>
      <c r="GY73" s="170">
        <f>MAX(FN73:GX73)</f>
        <v>0.33528729833290671</v>
      </c>
      <c r="GZ73" s="170">
        <f>SUM(FN73:GX73)</f>
        <v>0.89928231980879203</v>
      </c>
      <c r="HA73" s="183">
        <f>GZ73/MAX(GZ$2:GZ$108)</f>
        <v>5.0401831892802798E-2</v>
      </c>
      <c r="HB73" s="168">
        <v>80</v>
      </c>
    </row>
    <row r="74" spans="1:210" s="168" customFormat="1" x14ac:dyDescent="0.3">
      <c r="A74" s="168" t="s">
        <v>102</v>
      </c>
      <c r="B74" s="168">
        <v>0.98</v>
      </c>
      <c r="C74" s="168" t="s">
        <v>49</v>
      </c>
      <c r="D74" s="168">
        <v>275</v>
      </c>
      <c r="H74" s="168">
        <v>275</v>
      </c>
      <c r="K74" s="169">
        <f>AVERAGE(H74:J74)</f>
        <v>275</v>
      </c>
      <c r="L74" s="169"/>
      <c r="M74" s="170">
        <f>B74</f>
        <v>0.98</v>
      </c>
      <c r="N74" s="169">
        <f>D73-120</f>
        <v>83</v>
      </c>
      <c r="O74" s="169"/>
      <c r="P74" s="169">
        <f>K74/B74</f>
        <v>280.61224489795921</v>
      </c>
      <c r="Q74" s="171">
        <f>1/B74</f>
        <v>1.0204081632653061</v>
      </c>
      <c r="R74" s="168">
        <f>1/K74</f>
        <v>3.6363636363636364E-3</v>
      </c>
      <c r="T74" s="172" t="s">
        <v>380</v>
      </c>
      <c r="U74" s="172" t="s">
        <v>381</v>
      </c>
      <c r="V74" s="173">
        <v>95.27</v>
      </c>
      <c r="W74" s="173">
        <v>16</v>
      </c>
      <c r="X74" s="173">
        <v>0.68</v>
      </c>
      <c r="Y74" s="173">
        <v>0.1</v>
      </c>
      <c r="Z74" s="173">
        <v>0.55000000000000004</v>
      </c>
      <c r="AA74" s="173">
        <v>3.4</v>
      </c>
      <c r="AB74" s="173">
        <v>1.6</v>
      </c>
      <c r="AC74" s="173">
        <v>1.86</v>
      </c>
      <c r="AD74" s="173">
        <v>25</v>
      </c>
      <c r="AE74" s="173">
        <v>0.34</v>
      </c>
      <c r="AF74" s="173">
        <v>10</v>
      </c>
      <c r="AG74" s="173">
        <v>20</v>
      </c>
      <c r="AH74" s="173">
        <v>233</v>
      </c>
      <c r="AI74" s="173">
        <v>39</v>
      </c>
      <c r="AJ74" s="173">
        <v>0.28000000000000003</v>
      </c>
      <c r="AK74" s="173">
        <v>0.05</v>
      </c>
      <c r="AL74" s="173">
        <v>6.9000000000000006E-2</v>
      </c>
      <c r="AM74" s="173">
        <v>0.6</v>
      </c>
      <c r="AN74" s="173">
        <v>14.8</v>
      </c>
      <c r="AO74" s="173">
        <v>1.2E-2</v>
      </c>
      <c r="AP74" s="173">
        <v>3.9E-2</v>
      </c>
      <c r="AQ74" s="173">
        <v>0.254</v>
      </c>
      <c r="AR74" s="173">
        <v>0.16500000000000001</v>
      </c>
      <c r="AS74" s="173">
        <v>7.0999999999999994E-2</v>
      </c>
      <c r="AT74" s="173">
        <v>25</v>
      </c>
      <c r="AU74" s="173">
        <v>0</v>
      </c>
      <c r="AV74" s="173">
        <v>25</v>
      </c>
      <c r="AW74" s="173">
        <v>25</v>
      </c>
      <c r="AX74" s="173">
        <v>6.5</v>
      </c>
      <c r="AY74" s="173">
        <v>0</v>
      </c>
      <c r="AZ74" s="173">
        <v>7</v>
      </c>
      <c r="BA74" s="173">
        <v>0</v>
      </c>
      <c r="BB74" s="173">
        <v>0</v>
      </c>
      <c r="BC74" s="173">
        <v>0</v>
      </c>
      <c r="BD74" s="173">
        <v>4</v>
      </c>
      <c r="BE74" s="173">
        <v>0</v>
      </c>
      <c r="BF74" s="173">
        <v>0</v>
      </c>
      <c r="BG74" s="173">
        <v>10</v>
      </c>
      <c r="BH74" s="173">
        <v>0</v>
      </c>
      <c r="BI74" s="173">
        <v>0</v>
      </c>
      <c r="BJ74" s="173">
        <v>0</v>
      </c>
      <c r="BK74" s="173">
        <v>1.3</v>
      </c>
      <c r="BL74" s="173">
        <v>3.2000000000000001E-2</v>
      </c>
      <c r="BM74" s="173">
        <v>1.7000000000000001E-2</v>
      </c>
      <c r="BN74" s="173">
        <v>4.8000000000000001E-2</v>
      </c>
      <c r="BO74" s="173">
        <v>0</v>
      </c>
      <c r="BP74" s="173">
        <v>116</v>
      </c>
      <c r="BQ74" s="172" t="s">
        <v>382</v>
      </c>
      <c r="BR74" s="179">
        <v>9</v>
      </c>
      <c r="BS74" s="172" t="s">
        <v>383</v>
      </c>
      <c r="BT74" s="173">
        <v>10</v>
      </c>
      <c r="BU74" s="168">
        <f>AVERAGE(BP74,BR74)</f>
        <v>62.5</v>
      </c>
      <c r="BV74" s="168">
        <f>_xlfn.STDEV.P(BP74,BR74)</f>
        <v>53.5</v>
      </c>
      <c r="BW74" s="168">
        <f>(1-BT74/100)*K74</f>
        <v>247.5</v>
      </c>
      <c r="BX74" s="174">
        <f>(V74/100)*$BW74</f>
        <v>235.79325</v>
      </c>
      <c r="BY74" s="174">
        <f>(W74/100)*$BW74</f>
        <v>39.6</v>
      </c>
      <c r="BZ74" s="174">
        <f>(X74/100)*$BW74</f>
        <v>1.6830000000000001</v>
      </c>
      <c r="CA74" s="174">
        <f>(Y74/100)*$BW74</f>
        <v>0.2475</v>
      </c>
      <c r="CB74" s="174">
        <f>(Z74/100)*$BW74</f>
        <v>1.3612500000000001</v>
      </c>
      <c r="CC74" s="174">
        <f>(AA74/100)*$BW74</f>
        <v>8.4150000000000009</v>
      </c>
      <c r="CD74" s="174">
        <f>(AB74/100)*$BW74</f>
        <v>3.96</v>
      </c>
      <c r="CE74" s="174">
        <f>(AC74/100)*$BW74</f>
        <v>4.6035000000000004</v>
      </c>
      <c r="CF74" s="174">
        <f>(AD74/100)*$BW74</f>
        <v>61.875</v>
      </c>
      <c r="CG74" s="174">
        <f>(AE74/100)*$BW74</f>
        <v>0.84150000000000003</v>
      </c>
      <c r="CH74" s="174">
        <f>(AF74/100)*$BW74</f>
        <v>24.75</v>
      </c>
      <c r="CI74" s="174">
        <f>(AG74/100)*$BW74</f>
        <v>49.5</v>
      </c>
      <c r="CJ74" s="174">
        <f>(AH74/100)*$BW74</f>
        <v>576.67500000000007</v>
      </c>
      <c r="CK74" s="174">
        <f>(AI74/100)*$BW74</f>
        <v>96.525000000000006</v>
      </c>
      <c r="CL74" s="174">
        <f>(AJ74/100)*$BW74</f>
        <v>0.69300000000000006</v>
      </c>
      <c r="CM74" s="174">
        <f>(AK74/100)*$BW74</f>
        <v>0.12375</v>
      </c>
      <c r="CN74" s="174">
        <f>(AL74/100)*$BW74</f>
        <v>0.17077500000000001</v>
      </c>
      <c r="CO74" s="174">
        <f>(AM74/100)*$BW74</f>
        <v>1.4850000000000001</v>
      </c>
      <c r="CP74" s="174">
        <f>(AN74/100)*$BW74</f>
        <v>36.630000000000003</v>
      </c>
      <c r="CQ74" s="174">
        <f>(AO74/100)*$BW74</f>
        <v>2.9700000000000001E-2</v>
      </c>
      <c r="CR74" s="174">
        <f>(AP74/100)*$BW74</f>
        <v>9.6525E-2</v>
      </c>
      <c r="CS74" s="174">
        <f>(AQ74/100)*$BW74</f>
        <v>0.62865000000000004</v>
      </c>
      <c r="CT74" s="174">
        <f>(AR74/100)*$BW74</f>
        <v>0.40837499999999999</v>
      </c>
      <c r="CU74" s="174">
        <f>(AS74/100)*$BW74</f>
        <v>0.17572499999999996</v>
      </c>
      <c r="CV74" s="174">
        <f>(AT74/100)*$BW74</f>
        <v>61.875</v>
      </c>
      <c r="CW74" s="174">
        <f>(AU74/100)*$BW74</f>
        <v>0</v>
      </c>
      <c r="CX74" s="174">
        <f>(AV74/100)*$BW74</f>
        <v>61.875</v>
      </c>
      <c r="CY74" s="174">
        <f>(AW74/100)*$BW74</f>
        <v>61.875</v>
      </c>
      <c r="CZ74" s="174">
        <f>(AX74/100)*$BW74</f>
        <v>16.087500000000002</v>
      </c>
      <c r="DA74" s="174">
        <f>(AY74/100)*$BW74</f>
        <v>0</v>
      </c>
      <c r="DB74" s="174">
        <f>(AZ74/100)*$BW74</f>
        <v>17.325000000000003</v>
      </c>
      <c r="DC74" s="174">
        <f>(BA74/100)*$BW74</f>
        <v>0</v>
      </c>
      <c r="DD74" s="174">
        <f>(BB74/100)*$BW74</f>
        <v>0</v>
      </c>
      <c r="DE74" s="174">
        <f>(BC74/100)*$BW74</f>
        <v>0</v>
      </c>
      <c r="DF74" s="174">
        <f>(BD74/100)*$BW74</f>
        <v>9.9</v>
      </c>
      <c r="DG74" s="174">
        <f>(BE74/100)*$BW74</f>
        <v>0</v>
      </c>
      <c r="DH74" s="174">
        <f>(BF74/100)*$BW74</f>
        <v>0</v>
      </c>
      <c r="DI74" s="174">
        <f>(BG74/100)*$BW74</f>
        <v>24.75</v>
      </c>
      <c r="DJ74" s="174">
        <f>(BH74/100)*$BW74</f>
        <v>0</v>
      </c>
      <c r="DK74" s="174">
        <f>(BI74/100)*$BW74</f>
        <v>0</v>
      </c>
      <c r="DL74" s="174">
        <f>(BJ74/100)*$BW74</f>
        <v>0</v>
      </c>
      <c r="DM74" s="174">
        <f>(BK74/100)*$BW74</f>
        <v>3.2175000000000002</v>
      </c>
      <c r="DN74" s="174">
        <f>(BL74/100)*$BW74</f>
        <v>7.9200000000000007E-2</v>
      </c>
      <c r="DO74" s="174">
        <f>(BM74/100)*$BW74</f>
        <v>4.2075000000000001E-2</v>
      </c>
      <c r="DP74" s="174">
        <f>(BN74/100)*$BW74</f>
        <v>0.1188</v>
      </c>
      <c r="DQ74" s="174">
        <f>(BO74/100)*$BW74</f>
        <v>0</v>
      </c>
      <c r="DR74" s="174"/>
      <c r="DS74" s="174">
        <f>BX74/$M74</f>
        <v>240.60535714285714</v>
      </c>
      <c r="DT74" s="174">
        <f>BY74/$M74</f>
        <v>40.408163265306122</v>
      </c>
      <c r="DU74" s="174">
        <f>BZ74/$M74</f>
        <v>1.7173469387755103</v>
      </c>
      <c r="DV74" s="174">
        <f>CA74/$M74</f>
        <v>0.25255102040816324</v>
      </c>
      <c r="DW74" s="174">
        <f>CB74/$M74</f>
        <v>1.3890306122448981</v>
      </c>
      <c r="DX74" s="174">
        <f>CC74/$M74</f>
        <v>8.5867346938775526</v>
      </c>
      <c r="DY74" s="174">
        <f>CD74/$M74</f>
        <v>4.0408163265306118</v>
      </c>
      <c r="DZ74" s="174">
        <f>CE74/$M74</f>
        <v>4.6974489795918375</v>
      </c>
      <c r="EA74" s="174">
        <f>CF74/$M74</f>
        <v>63.137755102040821</v>
      </c>
      <c r="EB74" s="174">
        <f>CG74/$M74</f>
        <v>0.85867346938775513</v>
      </c>
      <c r="EC74" s="174">
        <f>CH74/$M74</f>
        <v>25.255102040816325</v>
      </c>
      <c r="ED74" s="174">
        <f>CI74/$M74</f>
        <v>50.510204081632651</v>
      </c>
      <c r="EE74" s="174">
        <f>CJ74/$M74</f>
        <v>588.44387755102048</v>
      </c>
      <c r="EF74" s="174">
        <f>CK74/$M74</f>
        <v>98.494897959183675</v>
      </c>
      <c r="EG74" s="174">
        <f>CL74/$M74</f>
        <v>0.70714285714285718</v>
      </c>
      <c r="EH74" s="174">
        <f>CM74/$M74</f>
        <v>0.12627551020408162</v>
      </c>
      <c r="EI74" s="174">
        <f>CN74/$M74</f>
        <v>0.17426020408163267</v>
      </c>
      <c r="EJ74" s="174">
        <f>CO74/$M74</f>
        <v>1.5153061224489797</v>
      </c>
      <c r="EK74" s="174">
        <f>CP74/$M74</f>
        <v>37.37755102040817</v>
      </c>
      <c r="EL74" s="174">
        <f>CQ74/$M74</f>
        <v>3.0306122448979594E-2</v>
      </c>
      <c r="EM74" s="174">
        <f>CR74/$M74</f>
        <v>9.8494897959183675E-2</v>
      </c>
      <c r="EN74" s="174">
        <f>CS74/$M74</f>
        <v>0.64147959183673475</v>
      </c>
      <c r="EO74" s="174">
        <f>CT74/$M74</f>
        <v>0.41670918367346937</v>
      </c>
      <c r="EP74" s="174">
        <f>CU74/$M74</f>
        <v>0.17931122448979589</v>
      </c>
      <c r="EQ74" s="174">
        <f>CV74/$M74</f>
        <v>63.137755102040821</v>
      </c>
      <c r="ER74" s="174">
        <f>CW74/$M74</f>
        <v>0</v>
      </c>
      <c r="ES74" s="174">
        <f>CX74/$M74</f>
        <v>63.137755102040821</v>
      </c>
      <c r="ET74" s="174">
        <f>CY74/$M74</f>
        <v>63.137755102040821</v>
      </c>
      <c r="EU74" s="174">
        <f>CZ74/$M74</f>
        <v>16.415816326530614</v>
      </c>
      <c r="EV74" s="174">
        <f>DA74/$M74</f>
        <v>0</v>
      </c>
      <c r="EW74" s="174">
        <f>DB74/$M74</f>
        <v>17.678571428571431</v>
      </c>
      <c r="EX74" s="174">
        <f>DC74/$M74</f>
        <v>0</v>
      </c>
      <c r="EY74" s="174">
        <f>DD74/$M74</f>
        <v>0</v>
      </c>
      <c r="EZ74" s="174">
        <f>DE74/$M74</f>
        <v>0</v>
      </c>
      <c r="FA74" s="174">
        <f>DF74/$M74</f>
        <v>10.102040816326531</v>
      </c>
      <c r="FB74" s="174">
        <f>DG74/$M74</f>
        <v>0</v>
      </c>
      <c r="FC74" s="174">
        <f>DH74/$M74</f>
        <v>0</v>
      </c>
      <c r="FD74" s="174">
        <f>DI74/$M74</f>
        <v>25.255102040816325</v>
      </c>
      <c r="FE74" s="174">
        <f>DJ74/$M74</f>
        <v>0</v>
      </c>
      <c r="FF74" s="174">
        <f>DK74/$M74</f>
        <v>0</v>
      </c>
      <c r="FG74" s="174">
        <f>DL74/$M74</f>
        <v>0</v>
      </c>
      <c r="FH74" s="174">
        <f>DM74/$M74</f>
        <v>3.2831632653061229</v>
      </c>
      <c r="FI74" s="174">
        <f>DN74/$M74</f>
        <v>8.0816326530612256E-2</v>
      </c>
      <c r="FJ74" s="174">
        <f>DO74/$M74</f>
        <v>4.2933673469387756E-2</v>
      </c>
      <c r="FK74" s="174">
        <f>DP74/$M74</f>
        <v>0.12122448979591838</v>
      </c>
      <c r="FL74" s="174">
        <f>DQ74/$M74</f>
        <v>0</v>
      </c>
      <c r="FN74" s="181">
        <f>DT74/MAX(DT$2:DT$108)</f>
        <v>6.1835318280001415E-3</v>
      </c>
      <c r="FO74" s="181">
        <f>DU74/MAX(DU$2:DU$108)</f>
        <v>9.2603327569372902E-3</v>
      </c>
      <c r="FP74" s="181">
        <f>DY74/MAX(DY$2:DY$108)</f>
        <v>7.8669889008234878E-2</v>
      </c>
      <c r="FQ74" s="181">
        <f>EA74/MAX(EA$2:EA$108)</f>
        <v>3.2484953232167539E-2</v>
      </c>
      <c r="FR74" s="181">
        <f>EB74/MAX(EB$2:EB$108)</f>
        <v>1.0308107476202824E-2</v>
      </c>
      <c r="FS74" s="181">
        <f>EC74/MAX(EC$2:EC$108)</f>
        <v>6.3943340494092366E-2</v>
      </c>
      <c r="FT74" s="181">
        <f>ED74/MAX(ED$2:ED$108)</f>
        <v>2.6050990571667262E-2</v>
      </c>
      <c r="FU74" s="181">
        <f>EE74/MAX(EE$2:EE$108)</f>
        <v>0.10613022877621292</v>
      </c>
      <c r="FV74" s="181">
        <f>EF74/MAX(EF$2:EF$108)</f>
        <v>8.3847163115745971E-2</v>
      </c>
      <c r="FW74" s="181">
        <f>EG74/MAX(EG$2:EG$108)</f>
        <v>5.5504901151763909E-2</v>
      </c>
      <c r="FX74" s="181">
        <f>EH74/MAX(EH$2:EH$108)</f>
        <v>2.6915439714113004E-2</v>
      </c>
      <c r="FY74" s="181">
        <f>EI74/MAX(EI$2:EI$108)</f>
        <v>1.4232549980943142E-2</v>
      </c>
      <c r="FZ74" s="181">
        <f>EJ74/MAX(EJ$2:EJ$108)</f>
        <v>2.4898291873805883E-3</v>
      </c>
      <c r="GA74" s="181">
        <f>EK74/MAX(EK$2:EK$108)</f>
        <v>9.6687650010477397E-2</v>
      </c>
      <c r="GB74" s="181">
        <f>EL74/MAX(EL$2:EL$108)</f>
        <v>2.1504511962344439E-3</v>
      </c>
      <c r="GC74" s="181">
        <f>EM74/MAX(EM$2:EM$108)</f>
        <v>1.1105948612131836E-2</v>
      </c>
      <c r="GD74" s="181">
        <f>EN74/MAX(EN$2:EN$108)</f>
        <v>6.0520898828080663E-3</v>
      </c>
      <c r="GE74" s="181">
        <f>EO74/MAX(EO$2:EO$108)</f>
        <v>5.2994138354693E-2</v>
      </c>
      <c r="GF74" s="181">
        <f>EP74/MAX(EP$2:EP$108)</f>
        <v>5.5633312726004261E-2</v>
      </c>
      <c r="GG74" s="181">
        <f>EQ74/MAX(EQ$2:EQ$108)</f>
        <v>1.9217943864344701E-2</v>
      </c>
      <c r="GH74" s="181">
        <f>ER74/MAX(ER$2:ER$108)</f>
        <v>0</v>
      </c>
      <c r="GI74" s="181">
        <f>ES74/MAX(ES$2:ES$108)</f>
        <v>5.2155543297656558E-2</v>
      </c>
      <c r="GJ74" s="181">
        <f>ET74/MAX(ET$2:ET$108)</f>
        <v>1.2085511089948731E-2</v>
      </c>
      <c r="GK74" s="181">
        <f>EU74/MAX(EU$2:EU$108)</f>
        <v>1.2424458903712856E-2</v>
      </c>
      <c r="GL74" s="181">
        <f>EV74/MAX(EV$2:EV$108)</f>
        <v>0</v>
      </c>
      <c r="GM74" s="181">
        <f>EW74/MAX(EW$2:EW$108)</f>
        <v>1.6270632312220647E-4</v>
      </c>
      <c r="GN74" s="181">
        <f>EX74/MAX(EX$2:EX$108)</f>
        <v>0</v>
      </c>
      <c r="GO74" s="181">
        <f>EY74/MAX(EY$2:EY$108)</f>
        <v>0</v>
      </c>
      <c r="GP74" s="181">
        <f>EZ74/MAX(EZ$2:EZ$108)</f>
        <v>0</v>
      </c>
      <c r="GQ74" s="181">
        <f>FA74/MAX(FA$2:FA$108)</f>
        <v>1.8747628823723294E-4</v>
      </c>
      <c r="GR74" s="181">
        <f>FB74/MAX(FB$2:FB$108)</f>
        <v>0</v>
      </c>
      <c r="GS74" s="181">
        <f>FC74/MAX(FC$2:FC$108)</f>
        <v>0</v>
      </c>
      <c r="GT74" s="181">
        <f>FD74/MAX(FD$2:FD$108)</f>
        <v>7.8937953276080075E-4</v>
      </c>
      <c r="GU74" s="181">
        <f>FE74/MAX(FE$2:FE$108)</f>
        <v>0</v>
      </c>
      <c r="GV74" s="181">
        <f>FF74/MAX(FF$2:FF$108)</f>
        <v>0</v>
      </c>
      <c r="GW74" s="181">
        <f>FG74/MAX(FG$2:FG$108)</f>
        <v>0</v>
      </c>
      <c r="GX74" s="181">
        <f>FH74/MAX(FH$2:FH$108)</f>
        <v>1.4883688243726458E-3</v>
      </c>
      <c r="GY74" s="170">
        <f>MAX(FN74:GX74)</f>
        <v>0.10613022877621292</v>
      </c>
      <c r="GZ74" s="170">
        <f>SUM(FN74:GX74)</f>
        <v>0.83915623619996682</v>
      </c>
      <c r="HA74" s="183">
        <f>GZ74/MAX(GZ$2:GZ$108)</f>
        <v>4.7031961617727269E-2</v>
      </c>
      <c r="HB74" s="168">
        <v>77</v>
      </c>
    </row>
    <row r="75" spans="1:210" s="168" customFormat="1" x14ac:dyDescent="0.3">
      <c r="A75" s="168" t="s">
        <v>99</v>
      </c>
      <c r="B75" s="168">
        <v>2.98</v>
      </c>
      <c r="C75" s="168" t="s">
        <v>49</v>
      </c>
      <c r="D75" s="168">
        <v>791</v>
      </c>
      <c r="H75" s="168">
        <v>791</v>
      </c>
      <c r="K75" s="169">
        <f>AVERAGE(H75:J75)</f>
        <v>791</v>
      </c>
      <c r="L75" s="169"/>
      <c r="M75" s="170">
        <f>B75</f>
        <v>2.98</v>
      </c>
      <c r="N75" s="169"/>
      <c r="O75" s="169"/>
      <c r="P75" s="169">
        <f>K75/B75</f>
        <v>265.43624161073825</v>
      </c>
      <c r="Q75" s="171">
        <f>1/B75</f>
        <v>0.33557046979865773</v>
      </c>
      <c r="R75" s="168">
        <f>1/K75</f>
        <v>1.2642225031605564E-3</v>
      </c>
      <c r="T75" s="178" t="s">
        <v>476</v>
      </c>
      <c r="U75" s="178" t="s">
        <v>477</v>
      </c>
      <c r="V75" s="179">
        <v>83</v>
      </c>
      <c r="W75" s="179">
        <v>61</v>
      </c>
      <c r="X75" s="179">
        <v>1.5</v>
      </c>
      <c r="Y75" s="179">
        <v>0.3</v>
      </c>
      <c r="Z75" s="179">
        <v>1.05</v>
      </c>
      <c r="AA75" s="179">
        <v>14.15</v>
      </c>
      <c r="AB75" s="179">
        <v>1.8</v>
      </c>
      <c r="AC75" s="179">
        <v>3.9</v>
      </c>
      <c r="AD75" s="179">
        <v>59</v>
      </c>
      <c r="AE75" s="179">
        <v>2.1</v>
      </c>
      <c r="AF75" s="179">
        <v>28</v>
      </c>
      <c r="AG75" s="179">
        <v>35</v>
      </c>
      <c r="AH75" s="179">
        <v>180</v>
      </c>
      <c r="AI75" s="179">
        <v>20</v>
      </c>
      <c r="AJ75" s="179">
        <v>0.12</v>
      </c>
      <c r="AK75" s="179">
        <v>0.12</v>
      </c>
      <c r="AL75" s="179">
        <v>0.48099999999999998</v>
      </c>
      <c r="AM75" s="179">
        <v>1</v>
      </c>
      <c r="AN75" s="179">
        <v>12</v>
      </c>
      <c r="AO75" s="179">
        <v>0.06</v>
      </c>
      <c r="AP75" s="179">
        <v>0.03</v>
      </c>
      <c r="AQ75" s="179">
        <v>0.4</v>
      </c>
      <c r="AR75" s="179">
        <v>0.14000000000000001</v>
      </c>
      <c r="AS75" s="179">
        <v>0.23300000000000001</v>
      </c>
      <c r="AT75" s="179">
        <v>64</v>
      </c>
      <c r="AU75" s="179">
        <v>0</v>
      </c>
      <c r="AV75" s="179">
        <v>64</v>
      </c>
      <c r="AW75" s="179">
        <v>64</v>
      </c>
      <c r="AX75" s="179">
        <v>9.5</v>
      </c>
      <c r="AY75" s="179">
        <v>0</v>
      </c>
      <c r="AZ75" s="179">
        <v>1667</v>
      </c>
      <c r="BA75" s="179">
        <v>83</v>
      </c>
      <c r="BB75" s="179">
        <v>0</v>
      </c>
      <c r="BC75" s="179">
        <v>0</v>
      </c>
      <c r="BD75" s="179">
        <v>1000</v>
      </c>
      <c r="BE75" s="179">
        <v>0</v>
      </c>
      <c r="BF75" s="179">
        <v>0</v>
      </c>
      <c r="BG75" s="179">
        <v>1900</v>
      </c>
      <c r="BH75" s="179">
        <v>0.92</v>
      </c>
      <c r="BI75" s="179">
        <v>0</v>
      </c>
      <c r="BJ75" s="179">
        <v>0</v>
      </c>
      <c r="BK75" s="179">
        <v>47</v>
      </c>
      <c r="BL75" s="179">
        <v>0.04</v>
      </c>
      <c r="BM75" s="179">
        <v>4.0000000000000001E-3</v>
      </c>
      <c r="BN75" s="179">
        <v>0.16600000000000001</v>
      </c>
      <c r="BO75" s="179">
        <v>0</v>
      </c>
      <c r="BP75" s="179">
        <v>89</v>
      </c>
      <c r="BQ75" s="178" t="s">
        <v>386</v>
      </c>
      <c r="BR75" s="179">
        <v>89</v>
      </c>
      <c r="BS75" s="178" t="s">
        <v>478</v>
      </c>
      <c r="BT75" s="179">
        <v>56</v>
      </c>
      <c r="BU75" s="168">
        <f>AVERAGE(BP75,BR75)</f>
        <v>89</v>
      </c>
      <c r="BV75" s="168">
        <f>_xlfn.STDEV.P(BP75,BR75)</f>
        <v>0</v>
      </c>
      <c r="BW75" s="168">
        <f>(1-BT75/100)*K75</f>
        <v>348.03999999999996</v>
      </c>
      <c r="BX75" s="174">
        <f>(V75/100)*$BW75</f>
        <v>288.87319999999994</v>
      </c>
      <c r="BY75" s="174">
        <f>(W75/100)*$BW75</f>
        <v>212.30439999999999</v>
      </c>
      <c r="BZ75" s="174">
        <f>(X75/100)*$BW75</f>
        <v>5.2205999999999992</v>
      </c>
      <c r="CA75" s="174">
        <f>(Y75/100)*$BW75</f>
        <v>1.0441199999999999</v>
      </c>
      <c r="CB75" s="174">
        <f>(Z75/100)*$BW75</f>
        <v>3.65442</v>
      </c>
      <c r="CC75" s="174">
        <f>(AA75/100)*$BW75</f>
        <v>49.247660000000003</v>
      </c>
      <c r="CD75" s="174">
        <f>(AB75/100)*$BW75</f>
        <v>6.2647200000000005</v>
      </c>
      <c r="CE75" s="174">
        <f>(AC75/100)*$BW75</f>
        <v>13.573559999999999</v>
      </c>
      <c r="CF75" s="174">
        <f>(AD75/100)*$BW75</f>
        <v>205.34359999999998</v>
      </c>
      <c r="CG75" s="174">
        <f>(AE75/100)*$BW75</f>
        <v>7.30884</v>
      </c>
      <c r="CH75" s="174">
        <f>(AF75/100)*$BW75</f>
        <v>97.4512</v>
      </c>
      <c r="CI75" s="174">
        <f>(AG75/100)*$BW75</f>
        <v>121.81399999999998</v>
      </c>
      <c r="CJ75" s="174">
        <f>(AH75/100)*$BW75</f>
        <v>626.47199999999998</v>
      </c>
      <c r="CK75" s="174">
        <f>(AI75/100)*$BW75</f>
        <v>69.60799999999999</v>
      </c>
      <c r="CL75" s="174">
        <f>(AJ75/100)*$BW75</f>
        <v>0.41764799999999991</v>
      </c>
      <c r="CM75" s="174">
        <f>(AK75/100)*$BW75</f>
        <v>0.41764799999999991</v>
      </c>
      <c r="CN75" s="174">
        <f>(AL75/100)*$BW75</f>
        <v>1.6740723999999998</v>
      </c>
      <c r="CO75" s="174">
        <f>(AM75/100)*$BW75</f>
        <v>3.4803999999999995</v>
      </c>
      <c r="CP75" s="174">
        <f>(AN75/100)*$BW75</f>
        <v>41.764799999999994</v>
      </c>
      <c r="CQ75" s="174">
        <f>(AO75/100)*$BW75</f>
        <v>0.20882399999999995</v>
      </c>
      <c r="CR75" s="174">
        <f>(AP75/100)*$BW75</f>
        <v>0.10441199999999998</v>
      </c>
      <c r="CS75" s="174">
        <f>(AQ75/100)*$BW75</f>
        <v>1.3921599999999998</v>
      </c>
      <c r="CT75" s="174">
        <f>(AR75/100)*$BW75</f>
        <v>0.48725600000000002</v>
      </c>
      <c r="CU75" s="174">
        <f>(AS75/100)*$BW75</f>
        <v>0.81093319999999991</v>
      </c>
      <c r="CV75" s="174">
        <f>(AT75/100)*$BW75</f>
        <v>222.74559999999997</v>
      </c>
      <c r="CW75" s="174">
        <f>(AU75/100)*$BW75</f>
        <v>0</v>
      </c>
      <c r="CX75" s="174">
        <f>(AV75/100)*$BW75</f>
        <v>222.74559999999997</v>
      </c>
      <c r="CY75" s="174">
        <f>(AW75/100)*$BW75</f>
        <v>222.74559999999997</v>
      </c>
      <c r="CZ75" s="174">
        <f>(AX75/100)*$BW75</f>
        <v>33.063799999999993</v>
      </c>
      <c r="DA75" s="174">
        <f>(AY75/100)*$BW75</f>
        <v>0</v>
      </c>
      <c r="DB75" s="174">
        <f>(AZ75/100)*$BW75</f>
        <v>5801.8267999999998</v>
      </c>
      <c r="DC75" s="174">
        <f>(BA75/100)*$BW75</f>
        <v>288.87319999999994</v>
      </c>
      <c r="DD75" s="174">
        <f>(BB75/100)*$BW75</f>
        <v>0</v>
      </c>
      <c r="DE75" s="174">
        <f>(BC75/100)*$BW75</f>
        <v>0</v>
      </c>
      <c r="DF75" s="174">
        <f>(BD75/100)*$BW75</f>
        <v>3480.3999999999996</v>
      </c>
      <c r="DG75" s="174">
        <f>(BE75/100)*$BW75</f>
        <v>0</v>
      </c>
      <c r="DH75" s="174">
        <f>(BF75/100)*$BW75</f>
        <v>0</v>
      </c>
      <c r="DI75" s="174">
        <f>(BG75/100)*$BW75</f>
        <v>6612.7599999999993</v>
      </c>
      <c r="DJ75" s="174">
        <f>(BH75/100)*$BW75</f>
        <v>3.2019679999999995</v>
      </c>
      <c r="DK75" s="174">
        <f>(BI75/100)*$BW75</f>
        <v>0</v>
      </c>
      <c r="DL75" s="174">
        <f>(BJ75/100)*$BW75</f>
        <v>0</v>
      </c>
      <c r="DM75" s="174">
        <f>(BK75/100)*$BW75</f>
        <v>163.57879999999997</v>
      </c>
      <c r="DN75" s="174">
        <f>(BL75/100)*$BW75</f>
        <v>0.13921599999999998</v>
      </c>
      <c r="DO75" s="174">
        <f>(BM75/100)*$BW75</f>
        <v>1.3921599999999999E-2</v>
      </c>
      <c r="DP75" s="174">
        <f>(BN75/100)*$BW75</f>
        <v>0.57774639999999999</v>
      </c>
      <c r="DQ75" s="174">
        <f>(BO75/100)*$BW75</f>
        <v>0</v>
      </c>
      <c r="DR75" s="174"/>
      <c r="DS75" s="174">
        <f>BX75/$M75</f>
        <v>96.93731543624159</v>
      </c>
      <c r="DT75" s="174">
        <f>BY75/$M75</f>
        <v>71.243087248322141</v>
      </c>
      <c r="DU75" s="174">
        <f>BZ75/$M75</f>
        <v>1.7518791946308723</v>
      </c>
      <c r="DV75" s="174">
        <f>CA75/$M75</f>
        <v>0.35037583892617447</v>
      </c>
      <c r="DW75" s="174">
        <f>CB75/$M75</f>
        <v>1.2263154362416107</v>
      </c>
      <c r="DX75" s="174">
        <f>CC75/$M75</f>
        <v>16.526060402684564</v>
      </c>
      <c r="DY75" s="174">
        <f>CD75/$M75</f>
        <v>2.1022550335570473</v>
      </c>
      <c r="DZ75" s="174">
        <f>CE75/$M75</f>
        <v>4.5548859060402682</v>
      </c>
      <c r="EA75" s="174">
        <f>CF75/$M75</f>
        <v>68.907248322147652</v>
      </c>
      <c r="EB75" s="174">
        <f>CG75/$M75</f>
        <v>2.4526308724832213</v>
      </c>
      <c r="EC75" s="174">
        <f>CH75/$M75</f>
        <v>32.701744966442952</v>
      </c>
      <c r="ED75" s="174">
        <f>CI75/$M75</f>
        <v>40.877181208053685</v>
      </c>
      <c r="EE75" s="174">
        <f>CJ75/$M75</f>
        <v>210.22550335570469</v>
      </c>
      <c r="EF75" s="174">
        <f>CK75/$M75</f>
        <v>23.358389261744964</v>
      </c>
      <c r="EG75" s="174">
        <f>CL75/$M75</f>
        <v>0.14015033557046977</v>
      </c>
      <c r="EH75" s="174">
        <f>CM75/$M75</f>
        <v>0.14015033557046977</v>
      </c>
      <c r="EI75" s="174">
        <f>CN75/$M75</f>
        <v>0.56176926174496633</v>
      </c>
      <c r="EJ75" s="174">
        <f>CO75/$M75</f>
        <v>1.1679194630872483</v>
      </c>
      <c r="EK75" s="174">
        <f>CP75/$M75</f>
        <v>14.015033557046978</v>
      </c>
      <c r="EL75" s="174">
        <f>CQ75/$M75</f>
        <v>7.0075167785234885E-2</v>
      </c>
      <c r="EM75" s="174">
        <f>CR75/$M75</f>
        <v>3.5037583892617442E-2</v>
      </c>
      <c r="EN75" s="174">
        <f>CS75/$M75</f>
        <v>0.46716778523489927</v>
      </c>
      <c r="EO75" s="174">
        <f>CT75/$M75</f>
        <v>0.16350872483221476</v>
      </c>
      <c r="EP75" s="174">
        <f>CU75/$M75</f>
        <v>0.27212523489932883</v>
      </c>
      <c r="EQ75" s="174">
        <f>CV75/$M75</f>
        <v>74.746845637583888</v>
      </c>
      <c r="ER75" s="174">
        <f>CW75/$M75</f>
        <v>0</v>
      </c>
      <c r="ES75" s="174">
        <f>CX75/$M75</f>
        <v>74.746845637583888</v>
      </c>
      <c r="ET75" s="174">
        <f>CY75/$M75</f>
        <v>74.746845637583888</v>
      </c>
      <c r="EU75" s="174">
        <f>CZ75/$M75</f>
        <v>11.095234899328856</v>
      </c>
      <c r="EV75" s="174">
        <f>DA75/$M75</f>
        <v>0</v>
      </c>
      <c r="EW75" s="174">
        <f>DB75/$M75</f>
        <v>1946.9217449664429</v>
      </c>
      <c r="EX75" s="174">
        <f>DC75/$M75</f>
        <v>96.93731543624159</v>
      </c>
      <c r="EY75" s="174">
        <f>DD75/$M75</f>
        <v>0</v>
      </c>
      <c r="EZ75" s="174">
        <f>DE75/$M75</f>
        <v>0</v>
      </c>
      <c r="FA75" s="174">
        <f>DF75/$M75</f>
        <v>1167.9194630872482</v>
      </c>
      <c r="FB75" s="174">
        <f>DG75/$M75</f>
        <v>0</v>
      </c>
      <c r="FC75" s="174">
        <f>DH75/$M75</f>
        <v>0</v>
      </c>
      <c r="FD75" s="174">
        <f>DI75/$M75</f>
        <v>2219.0469798657714</v>
      </c>
      <c r="FE75" s="174">
        <f>DJ75/$M75</f>
        <v>1.0744859060402683</v>
      </c>
      <c r="FF75" s="174">
        <f>DK75/$M75</f>
        <v>0</v>
      </c>
      <c r="FG75" s="174">
        <f>DL75/$M75</f>
        <v>0</v>
      </c>
      <c r="FH75" s="174">
        <f>DM75/$M75</f>
        <v>54.892214765100661</v>
      </c>
      <c r="FI75" s="174">
        <f>DN75/$M75</f>
        <v>4.6716778523489925E-2</v>
      </c>
      <c r="FJ75" s="174">
        <f>DO75/$M75</f>
        <v>4.6716778523489934E-3</v>
      </c>
      <c r="FK75" s="174">
        <f>DP75/$M75</f>
        <v>0.19387463087248322</v>
      </c>
      <c r="FL75" s="174">
        <f>DQ75/$M75</f>
        <v>0</v>
      </c>
      <c r="FN75" s="181">
        <f>DT75/MAX(DT$2:DT$108)</f>
        <v>1.0902101504406342E-2</v>
      </c>
      <c r="FO75" s="181">
        <f>DU75/MAX(DU$2:DU$108)</f>
        <v>9.4465386847251576E-3</v>
      </c>
      <c r="FP75" s="181">
        <f>DY75/MAX(DY$2:DY$108)</f>
        <v>4.0928405745908406E-2</v>
      </c>
      <c r="FQ75" s="181">
        <f>EA75/MAX(EA$2:EA$108)</f>
        <v>3.5453410332448886E-2</v>
      </c>
      <c r="FR75" s="181">
        <f>EB75/MAX(EB$2:EB$108)</f>
        <v>2.9443069495365352E-2</v>
      </c>
      <c r="FS75" s="181">
        <f>EC75/MAX(EC$2:EC$108)</f>
        <v>8.2797480277875896E-2</v>
      </c>
      <c r="FT75" s="181">
        <f>ED75/MAX(ED$2:ED$108)</f>
        <v>2.10826917374221E-2</v>
      </c>
      <c r="FU75" s="181">
        <f>EE75/MAX(EE$2:EE$108)</f>
        <v>3.7915732692453713E-2</v>
      </c>
      <c r="FV75" s="181">
        <f>EF75/MAX(EF$2:EF$108)</f>
        <v>1.9884630728408254E-2</v>
      </c>
      <c r="FW75" s="181">
        <f>EG75/MAX(EG$2:EG$108)</f>
        <v>1.1000649223349142E-2</v>
      </c>
      <c r="FX75" s="181">
        <f>EH75/MAX(EH$2:EH$108)</f>
        <v>2.9872838382226208E-2</v>
      </c>
      <c r="FY75" s="181">
        <f>EI75/MAX(EI$2:EI$108)</f>
        <v>4.5882013840620156E-2</v>
      </c>
      <c r="FZ75" s="181">
        <f>EJ75/MAX(EJ$2:EJ$108)</f>
        <v>1.9190313591585227E-3</v>
      </c>
      <c r="GA75" s="181">
        <f>EK75/MAX(EK$2:EK$108)</f>
        <v>3.6253864216758858E-2</v>
      </c>
      <c r="GB75" s="181">
        <f>EL75/MAX(EL$2:EL$108)</f>
        <v>4.9723691522655204E-3</v>
      </c>
      <c r="GC75" s="181">
        <f>EM75/MAX(EM$2:EM$108)</f>
        <v>3.9507184053931528E-3</v>
      </c>
      <c r="GD75" s="181">
        <f>EN75/MAX(EN$2:EN$108)</f>
        <v>4.4075313736770946E-3</v>
      </c>
      <c r="GE75" s="181">
        <f>EO75/MAX(EO$2:EO$108)</f>
        <v>2.0793887741019063E-2</v>
      </c>
      <c r="GF75" s="181">
        <f>EP75/MAX(EP$2:EP$108)</f>
        <v>8.4429897441547289E-2</v>
      </c>
      <c r="GG75" s="181">
        <f>EQ75/MAX(EQ$2:EQ$108)</f>
        <v>2.2751532441695792E-2</v>
      </c>
      <c r="GH75" s="181">
        <f>ER75/MAX(ER$2:ER$108)</f>
        <v>0</v>
      </c>
      <c r="GI75" s="181">
        <f>ES75/MAX(ES$2:ES$108)</f>
        <v>6.1745342983983389E-2</v>
      </c>
      <c r="GJ75" s="181">
        <f>ET75/MAX(ET$2:ET$108)</f>
        <v>1.4307664731375706E-2</v>
      </c>
      <c r="GK75" s="181">
        <f>EU75/MAX(EU$2:EU$108)</f>
        <v>8.3975287790568429E-3</v>
      </c>
      <c r="GL75" s="181">
        <f>EV75/MAX(EV$2:EV$108)</f>
        <v>0</v>
      </c>
      <c r="GM75" s="181">
        <f>EW75/MAX(EW$2:EW$108)</f>
        <v>1.7918669492615117E-2</v>
      </c>
      <c r="GN75" s="181">
        <f>EX75/MAX(EX$2:EX$108)</f>
        <v>1.7849836941201794E-2</v>
      </c>
      <c r="GO75" s="181">
        <f>EY75/MAX(EY$2:EY$108)</f>
        <v>0</v>
      </c>
      <c r="GP75" s="181">
        <f>EZ75/MAX(EZ$2:EZ$108)</f>
        <v>0</v>
      </c>
      <c r="GQ75" s="181">
        <f>FA75/MAX(FA$2:FA$108)</f>
        <v>2.1674551695113828E-2</v>
      </c>
      <c r="GR75" s="181">
        <f>FB75/MAX(FB$2:FB$108)</f>
        <v>0</v>
      </c>
      <c r="GS75" s="181">
        <f>FC75/MAX(FC$2:FC$108)</f>
        <v>0</v>
      </c>
      <c r="GT75" s="181">
        <f>FD75/MAX(FD$2:FD$108)</f>
        <v>6.9359065162743205E-2</v>
      </c>
      <c r="GU75" s="181">
        <f>FE75/MAX(FE$2:FE$108)</f>
        <v>1.6498469223544806E-2</v>
      </c>
      <c r="GV75" s="181">
        <f>FF75/MAX(FF$2:FF$108)</f>
        <v>0</v>
      </c>
      <c r="GW75" s="181">
        <f>FG75/MAX(FG$2:FG$108)</f>
        <v>0</v>
      </c>
      <c r="GX75" s="181">
        <f>FH75/MAX(FH$2:FH$108)</f>
        <v>2.4884495395182834E-2</v>
      </c>
      <c r="GY75" s="170">
        <f>MAX(FN75:GX75)</f>
        <v>8.4429897441547289E-2</v>
      </c>
      <c r="GZ75" s="170">
        <f>SUM(FN75:GX75)</f>
        <v>0.80672401918154235</v>
      </c>
      <c r="HA75" s="183">
        <f>GZ75/MAX(GZ$2:GZ$108)</f>
        <v>4.5214241960544313E-2</v>
      </c>
      <c r="HB75" s="168">
        <v>83</v>
      </c>
    </row>
    <row r="76" spans="1:210" s="168" customFormat="1" x14ac:dyDescent="0.3">
      <c r="A76" s="168" t="s">
        <v>82</v>
      </c>
      <c r="B76" s="168">
        <v>2.2799999999999998</v>
      </c>
      <c r="C76" s="168" t="s">
        <v>89</v>
      </c>
      <c r="D76" s="168">
        <v>14.3</v>
      </c>
      <c r="E76" s="168" t="s">
        <v>86</v>
      </c>
      <c r="H76" s="168">
        <f>D76/16*456</f>
        <v>407.55</v>
      </c>
      <c r="K76" s="169">
        <f>AVERAGE(H76:J76)</f>
        <v>407.55</v>
      </c>
      <c r="L76" s="169"/>
      <c r="M76" s="170">
        <f>B76</f>
        <v>2.2799999999999998</v>
      </c>
      <c r="N76" s="169"/>
      <c r="O76" s="169"/>
      <c r="P76" s="169">
        <f>K76/B76</f>
        <v>178.75000000000003</v>
      </c>
      <c r="Q76" s="171">
        <f>1/B76</f>
        <v>0.43859649122807021</v>
      </c>
      <c r="R76" s="168">
        <f>1/K76</f>
        <v>2.4536866642129798E-3</v>
      </c>
      <c r="T76" s="172" t="s">
        <v>447</v>
      </c>
      <c r="U76" s="172" t="s">
        <v>448</v>
      </c>
      <c r="V76" s="173">
        <v>90.95</v>
      </c>
      <c r="W76" s="173">
        <v>32</v>
      </c>
      <c r="X76" s="173">
        <v>0.67</v>
      </c>
      <c r="Y76" s="173">
        <v>0.3</v>
      </c>
      <c r="Z76" s="173">
        <v>0.4</v>
      </c>
      <c r="AA76" s="173">
        <v>7.68</v>
      </c>
      <c r="AB76" s="173">
        <v>2</v>
      </c>
      <c r="AC76" s="173">
        <v>4.8899999999999997</v>
      </c>
      <c r="AD76" s="173">
        <v>16</v>
      </c>
      <c r="AE76" s="173">
        <v>0.41</v>
      </c>
      <c r="AF76" s="173">
        <v>13</v>
      </c>
      <c r="AG76" s="173">
        <v>24</v>
      </c>
      <c r="AH76" s="173">
        <v>153</v>
      </c>
      <c r="AI76" s="173">
        <v>1</v>
      </c>
      <c r="AJ76" s="173">
        <v>0.14000000000000001</v>
      </c>
      <c r="AK76" s="173">
        <v>4.8000000000000001E-2</v>
      </c>
      <c r="AL76" s="173">
        <v>0.38600000000000001</v>
      </c>
      <c r="AM76" s="173">
        <v>0.4</v>
      </c>
      <c r="AN76" s="173">
        <v>58.8</v>
      </c>
      <c r="AO76" s="173">
        <v>2.4E-2</v>
      </c>
      <c r="AP76" s="173">
        <v>2.1999999999999999E-2</v>
      </c>
      <c r="AQ76" s="173">
        <v>0.38600000000000001</v>
      </c>
      <c r="AR76" s="173">
        <v>0.125</v>
      </c>
      <c r="AS76" s="173">
        <v>4.7E-2</v>
      </c>
      <c r="AT76" s="173">
        <v>24</v>
      </c>
      <c r="AU76" s="173">
        <v>0</v>
      </c>
      <c r="AV76" s="173">
        <v>24</v>
      </c>
      <c r="AW76" s="173">
        <v>24</v>
      </c>
      <c r="AX76" s="173">
        <v>5.7</v>
      </c>
      <c r="AY76" s="173">
        <v>0</v>
      </c>
      <c r="AZ76" s="173">
        <v>12</v>
      </c>
      <c r="BA76" s="173">
        <v>1</v>
      </c>
      <c r="BB76" s="173">
        <v>0</v>
      </c>
      <c r="BC76" s="173">
        <v>0</v>
      </c>
      <c r="BD76" s="173">
        <v>7</v>
      </c>
      <c r="BE76" s="173">
        <v>0</v>
      </c>
      <c r="BF76" s="173">
        <v>0</v>
      </c>
      <c r="BG76" s="173">
        <v>26</v>
      </c>
      <c r="BH76" s="173">
        <v>0.28999999999999998</v>
      </c>
      <c r="BI76" s="173">
        <v>0</v>
      </c>
      <c r="BJ76" s="173">
        <v>0</v>
      </c>
      <c r="BK76" s="173">
        <v>2.2000000000000002</v>
      </c>
      <c r="BL76" s="173">
        <v>1.4999999999999999E-2</v>
      </c>
      <c r="BM76" s="173">
        <v>4.2999999999999997E-2</v>
      </c>
      <c r="BN76" s="173">
        <v>0.155</v>
      </c>
      <c r="BO76" s="173">
        <v>0</v>
      </c>
      <c r="BP76" s="173">
        <v>152</v>
      </c>
      <c r="BQ76" s="172" t="s">
        <v>449</v>
      </c>
      <c r="BR76" s="173">
        <v>232</v>
      </c>
      <c r="BS76" s="172" t="s">
        <v>426</v>
      </c>
      <c r="BT76" s="173">
        <v>6</v>
      </c>
      <c r="BU76" s="168">
        <f>AVERAGE(BP76,BR76)</f>
        <v>192</v>
      </c>
      <c r="BV76" s="168">
        <f>_xlfn.STDEV.P(BP76,BR76)</f>
        <v>40</v>
      </c>
      <c r="BW76" s="168">
        <f>(1-BT76/100)*K76</f>
        <v>383.09699999999998</v>
      </c>
      <c r="BX76" s="174">
        <f>(V76/100)*$BW76</f>
        <v>348.42672149999999</v>
      </c>
      <c r="BY76" s="174">
        <f>(W76/100)*$BW76</f>
        <v>122.59103999999999</v>
      </c>
      <c r="BZ76" s="174">
        <f>(X76/100)*$BW76</f>
        <v>2.5667499</v>
      </c>
      <c r="CA76" s="174">
        <f>(Y76/100)*$BW76</f>
        <v>1.1492910000000001</v>
      </c>
      <c r="CB76" s="174">
        <f>(Z76/100)*$BW76</f>
        <v>1.5323879999999999</v>
      </c>
      <c r="CC76" s="174">
        <f>(AA76/100)*$BW76</f>
        <v>29.421849599999994</v>
      </c>
      <c r="CD76" s="174">
        <f>(AB76/100)*$BW76</f>
        <v>7.6619399999999995</v>
      </c>
      <c r="CE76" s="174">
        <f>(AC76/100)*$BW76</f>
        <v>18.733443299999998</v>
      </c>
      <c r="CF76" s="174">
        <f>(AD76/100)*$BW76</f>
        <v>61.295519999999996</v>
      </c>
      <c r="CG76" s="174">
        <f>(AE76/100)*$BW76</f>
        <v>1.5706976999999998</v>
      </c>
      <c r="CH76" s="174">
        <f>(AF76/100)*$BW76</f>
        <v>49.802610000000001</v>
      </c>
      <c r="CI76" s="174">
        <f>(AG76/100)*$BW76</f>
        <v>91.943279999999987</v>
      </c>
      <c r="CJ76" s="174">
        <f>(AH76/100)*$BW76</f>
        <v>586.13841000000002</v>
      </c>
      <c r="CK76" s="174">
        <f>(AI76/100)*$BW76</f>
        <v>3.8309699999999998</v>
      </c>
      <c r="CL76" s="174">
        <f>(AJ76/100)*$BW76</f>
        <v>0.53633580000000003</v>
      </c>
      <c r="CM76" s="174">
        <f>(AK76/100)*$BW76</f>
        <v>0.18388656</v>
      </c>
      <c r="CN76" s="174">
        <f>(AL76/100)*$BW76</f>
        <v>1.47875442</v>
      </c>
      <c r="CO76" s="174">
        <f>(AM76/100)*$BW76</f>
        <v>1.5323879999999999</v>
      </c>
      <c r="CP76" s="174">
        <f>(AN76/100)*$BW76</f>
        <v>225.26103599999996</v>
      </c>
      <c r="CQ76" s="174">
        <f>(AO76/100)*$BW76</f>
        <v>9.1943280000000002E-2</v>
      </c>
      <c r="CR76" s="174">
        <f>(AP76/100)*$BW76</f>
        <v>8.4281339999999982E-2</v>
      </c>
      <c r="CS76" s="174">
        <f>(AQ76/100)*$BW76</f>
        <v>1.47875442</v>
      </c>
      <c r="CT76" s="174">
        <f>(AR76/100)*$BW76</f>
        <v>0.47887124999999997</v>
      </c>
      <c r="CU76" s="174">
        <f>(AS76/100)*$BW76</f>
        <v>0.18005558999999999</v>
      </c>
      <c r="CV76" s="174">
        <f>(AT76/100)*$BW76</f>
        <v>91.943279999999987</v>
      </c>
      <c r="CW76" s="174">
        <f>(AU76/100)*$BW76</f>
        <v>0</v>
      </c>
      <c r="CX76" s="174">
        <f>(AV76/100)*$BW76</f>
        <v>91.943279999999987</v>
      </c>
      <c r="CY76" s="174">
        <f>(AW76/100)*$BW76</f>
        <v>91.943279999999987</v>
      </c>
      <c r="CZ76" s="174">
        <f>(AX76/100)*$BW76</f>
        <v>21.836528999999999</v>
      </c>
      <c r="DA76" s="174">
        <f>(AY76/100)*$BW76</f>
        <v>0</v>
      </c>
      <c r="DB76" s="174">
        <f>(AZ76/100)*$BW76</f>
        <v>45.971639999999994</v>
      </c>
      <c r="DC76" s="174">
        <f>(BA76/100)*$BW76</f>
        <v>3.8309699999999998</v>
      </c>
      <c r="DD76" s="174">
        <f>(BB76/100)*$BW76</f>
        <v>0</v>
      </c>
      <c r="DE76" s="174">
        <f>(BC76/100)*$BW76</f>
        <v>0</v>
      </c>
      <c r="DF76" s="174">
        <f>(BD76/100)*$BW76</f>
        <v>26.816790000000001</v>
      </c>
      <c r="DG76" s="174">
        <f>(BE76/100)*$BW76</f>
        <v>0</v>
      </c>
      <c r="DH76" s="174">
        <f>(BF76/100)*$BW76</f>
        <v>0</v>
      </c>
      <c r="DI76" s="174">
        <f>(BG76/100)*$BW76</f>
        <v>99.605220000000003</v>
      </c>
      <c r="DJ76" s="174">
        <f>(BH76/100)*$BW76</f>
        <v>1.1109812999999999</v>
      </c>
      <c r="DK76" s="174">
        <f>(BI76/100)*$BW76</f>
        <v>0</v>
      </c>
      <c r="DL76" s="174">
        <f>(BJ76/100)*$BW76</f>
        <v>0</v>
      </c>
      <c r="DM76" s="174">
        <f>(BK76/100)*$BW76</f>
        <v>8.428134</v>
      </c>
      <c r="DN76" s="174">
        <f>(BL76/100)*$BW76</f>
        <v>5.7464549999999989E-2</v>
      </c>
      <c r="DO76" s="174">
        <f>(BM76/100)*$BW76</f>
        <v>0.16473170999999998</v>
      </c>
      <c r="DP76" s="174">
        <f>(BN76/100)*$BW76</f>
        <v>0.59380034999999998</v>
      </c>
      <c r="DQ76" s="174">
        <f>(BO76/100)*$BW76</f>
        <v>0</v>
      </c>
      <c r="DR76" s="174"/>
      <c r="DS76" s="174">
        <f>BX76/$M76</f>
        <v>152.8187375</v>
      </c>
      <c r="DT76" s="174">
        <f>BY76/$M76</f>
        <v>53.768000000000001</v>
      </c>
      <c r="DU76" s="174">
        <f>BZ76/$M76</f>
        <v>1.1257675</v>
      </c>
      <c r="DV76" s="174">
        <f>CA76/$M76</f>
        <v>0.50407500000000005</v>
      </c>
      <c r="DW76" s="174">
        <f>CB76/$M76</f>
        <v>0.67210000000000003</v>
      </c>
      <c r="DX76" s="174">
        <f>CC76/$M76</f>
        <v>12.904319999999998</v>
      </c>
      <c r="DY76" s="174">
        <f>CD76/$M76</f>
        <v>3.3605</v>
      </c>
      <c r="DZ76" s="174">
        <f>CE76/$M76</f>
        <v>8.2164225000000002</v>
      </c>
      <c r="EA76" s="174">
        <f>CF76/$M76</f>
        <v>26.884</v>
      </c>
      <c r="EB76" s="174">
        <f>CG76/$M76</f>
        <v>0.68890249999999997</v>
      </c>
      <c r="EC76" s="174">
        <f>CH76/$M76</f>
        <v>21.843250000000001</v>
      </c>
      <c r="ED76" s="174">
        <f>CI76/$M76</f>
        <v>40.326000000000001</v>
      </c>
      <c r="EE76" s="174">
        <f>CJ76/$M76</f>
        <v>257.07825000000003</v>
      </c>
      <c r="EF76" s="174">
        <f>CK76/$M76</f>
        <v>1.68025</v>
      </c>
      <c r="EG76" s="174">
        <f>CL76/$M76</f>
        <v>0.23523500000000003</v>
      </c>
      <c r="EH76" s="174">
        <f>CM76/$M76</f>
        <v>8.0652000000000015E-2</v>
      </c>
      <c r="EI76" s="174">
        <f>CN76/$M76</f>
        <v>0.64857650000000011</v>
      </c>
      <c r="EJ76" s="174">
        <f>CO76/$M76</f>
        <v>0.67210000000000003</v>
      </c>
      <c r="EK76" s="174">
        <f>CP76/$M76</f>
        <v>98.798699999999997</v>
      </c>
      <c r="EL76" s="174">
        <f>CQ76/$M76</f>
        <v>4.0326000000000008E-2</v>
      </c>
      <c r="EM76" s="174">
        <f>CR76/$M76</f>
        <v>3.6965499999999998E-2</v>
      </c>
      <c r="EN76" s="174">
        <f>CS76/$M76</f>
        <v>0.64857650000000011</v>
      </c>
      <c r="EO76" s="174">
        <f>CT76/$M76</f>
        <v>0.21003125</v>
      </c>
      <c r="EP76" s="174">
        <f>CU76/$M76</f>
        <v>7.8971750000000007E-2</v>
      </c>
      <c r="EQ76" s="174">
        <f>CV76/$M76</f>
        <v>40.326000000000001</v>
      </c>
      <c r="ER76" s="174">
        <f>CW76/$M76</f>
        <v>0</v>
      </c>
      <c r="ES76" s="174">
        <f>CX76/$M76</f>
        <v>40.326000000000001</v>
      </c>
      <c r="ET76" s="174">
        <f>CY76/$M76</f>
        <v>40.326000000000001</v>
      </c>
      <c r="EU76" s="174">
        <f>CZ76/$M76</f>
        <v>9.5774249999999999</v>
      </c>
      <c r="EV76" s="174">
        <f>DA76/$M76</f>
        <v>0</v>
      </c>
      <c r="EW76" s="174">
        <f>DB76/$M76</f>
        <v>20.163</v>
      </c>
      <c r="EX76" s="174">
        <f>DC76/$M76</f>
        <v>1.68025</v>
      </c>
      <c r="EY76" s="174">
        <f>DD76/$M76</f>
        <v>0</v>
      </c>
      <c r="EZ76" s="174">
        <f>DE76/$M76</f>
        <v>0</v>
      </c>
      <c r="FA76" s="174">
        <f>DF76/$M76</f>
        <v>11.761750000000001</v>
      </c>
      <c r="FB76" s="174">
        <f>DG76/$M76</f>
        <v>0</v>
      </c>
      <c r="FC76" s="174">
        <f>DH76/$M76</f>
        <v>0</v>
      </c>
      <c r="FD76" s="174">
        <f>DI76/$M76</f>
        <v>43.686500000000002</v>
      </c>
      <c r="FE76" s="174">
        <f>DJ76/$M76</f>
        <v>0.4872725</v>
      </c>
      <c r="FF76" s="174">
        <f>DK76/$M76</f>
        <v>0</v>
      </c>
      <c r="FG76" s="174">
        <f>DL76/$M76</f>
        <v>0</v>
      </c>
      <c r="FH76" s="174">
        <f>DM76/$M76</f>
        <v>3.6965500000000002</v>
      </c>
      <c r="FI76" s="174">
        <f>DN76/$M76</f>
        <v>2.5203749999999997E-2</v>
      </c>
      <c r="FJ76" s="174">
        <f>DO76/$M76</f>
        <v>7.2250749999999989E-2</v>
      </c>
      <c r="FK76" s="174">
        <f>DP76/$M76</f>
        <v>0.26043875</v>
      </c>
      <c r="FL76" s="174">
        <f>DQ76/$M76</f>
        <v>0</v>
      </c>
      <c r="FN76" s="181">
        <f>DT76/MAX(DT$2:DT$108)</f>
        <v>8.2279448621553879E-3</v>
      </c>
      <c r="FO76" s="181">
        <f>DU76/MAX(DU$2:DU$108)</f>
        <v>6.0703993011327938E-3</v>
      </c>
      <c r="FP76" s="181">
        <f>DY76/MAX(DY$2:DY$108)</f>
        <v>6.5424939083820674E-2</v>
      </c>
      <c r="FQ76" s="181">
        <f>EA76/MAX(EA$2:EA$108)</f>
        <v>1.3832064210742952E-2</v>
      </c>
      <c r="FR76" s="181">
        <f>EB76/MAX(EB$2:EB$108)</f>
        <v>8.2700598816545685E-3</v>
      </c>
      <c r="FS76" s="181">
        <f>EC76/MAX(EC$2:EC$108)</f>
        <v>5.5304879385964914E-2</v>
      </c>
      <c r="FT76" s="181">
        <f>ED76/MAX(ED$2:ED$108)</f>
        <v>2.0798416179337233E-2</v>
      </c>
      <c r="FU76" s="181">
        <f>EE76/MAX(EE$2:EE$108)</f>
        <v>4.6365973930152495E-2</v>
      </c>
      <c r="FV76" s="181">
        <f>EF76/MAX(EF$2:EF$108)</f>
        <v>1.4303704937449109E-3</v>
      </c>
      <c r="FW76" s="181">
        <f>EG76/MAX(EG$2:EG$108)</f>
        <v>1.8464013728696219E-2</v>
      </c>
      <c r="FX76" s="181">
        <f>EH76/MAX(EH$2:EH$108)</f>
        <v>1.7190855458151029E-2</v>
      </c>
      <c r="FY76" s="181">
        <f>EI76/MAX(EI$2:EI$108)</f>
        <v>5.2971919213355978E-2</v>
      </c>
      <c r="FZ76" s="181">
        <f>EJ76/MAX(EJ$2:EJ$108)</f>
        <v>1.1043406820887027E-3</v>
      </c>
      <c r="GA76" s="181">
        <f>EK76/MAX(EK$2:EK$108)</f>
        <v>0.25557089392706384</v>
      </c>
      <c r="GB76" s="181">
        <f>EL76/MAX(EL$2:EL$108)</f>
        <v>2.8614381495139121E-3</v>
      </c>
      <c r="GC76" s="181">
        <f>EM76/MAX(EM$2:EM$108)</f>
        <v>4.1681036472760854E-3</v>
      </c>
      <c r="GD76" s="181">
        <f>EN76/MAX(EN$2:EN$108)</f>
        <v>6.1190462234940353E-3</v>
      </c>
      <c r="GE76" s="181">
        <f>EO76/MAX(EO$2:EO$108)</f>
        <v>2.6710294750861174E-2</v>
      </c>
      <c r="GF76" s="181">
        <f>EP76/MAX(EP$2:EP$108)</f>
        <v>2.450186861849157E-2</v>
      </c>
      <c r="GG76" s="181">
        <f>EQ76/MAX(EQ$2:EQ$108)</f>
        <v>1.2274475122231806E-2</v>
      </c>
      <c r="GH76" s="181">
        <f>ER76/MAX(ER$2:ER$108)</f>
        <v>0</v>
      </c>
      <c r="GI76" s="181">
        <f>ES76/MAX(ES$2:ES$108)</f>
        <v>3.3311675963488843E-2</v>
      </c>
      <c r="GJ76" s="181">
        <f>ET76/MAX(ET$2:ET$108)</f>
        <v>7.7189998191354676E-3</v>
      </c>
      <c r="GK76" s="181">
        <f>EU76/MAX(EU$2:EU$108)</f>
        <v>7.2487606433301781E-3</v>
      </c>
      <c r="GL76" s="181">
        <f>EV76/MAX(EV$2:EV$108)</f>
        <v>0</v>
      </c>
      <c r="GM76" s="181">
        <f>EW76/MAX(EW$2:EW$108)</f>
        <v>1.8557198506498053E-4</v>
      </c>
      <c r="GN76" s="181">
        <f>EX76/MAX(EX$2:EX$108)</f>
        <v>3.0939776272410826E-4</v>
      </c>
      <c r="GO76" s="181">
        <f>EY76/MAX(EY$2:EY$108)</f>
        <v>0</v>
      </c>
      <c r="GP76" s="181">
        <f>EZ76/MAX(EZ$2:EZ$108)</f>
        <v>0</v>
      </c>
      <c r="GQ76" s="181">
        <f>FA76/MAX(FA$2:FA$108)</f>
        <v>2.1827760085967566E-4</v>
      </c>
      <c r="GR76" s="181">
        <f>FB76/MAX(FB$2:FB$108)</f>
        <v>0</v>
      </c>
      <c r="GS76" s="181">
        <f>FC76/MAX(FC$2:FC$108)</f>
        <v>0</v>
      </c>
      <c r="GT76" s="181">
        <f>FD76/MAX(FD$2:FD$108)</f>
        <v>1.365475732476591E-3</v>
      </c>
      <c r="GU76" s="181">
        <f>FE76/MAX(FE$2:FE$108)</f>
        <v>7.481950483981919E-3</v>
      </c>
      <c r="GV76" s="181">
        <f>FF76/MAX(FF$2:FF$108)</f>
        <v>0</v>
      </c>
      <c r="GW76" s="181">
        <f>FG76/MAX(FG$2:FG$108)</f>
        <v>0</v>
      </c>
      <c r="GX76" s="181">
        <f>FH76/MAX(FH$2:FH$108)</f>
        <v>1.6757709967925435E-3</v>
      </c>
      <c r="GY76" s="170">
        <f>MAX(FN76:GX76)</f>
        <v>0.25557089392706384</v>
      </c>
      <c r="GZ76" s="170">
        <f>SUM(FN76:GX76)</f>
        <v>0.70717817783778447</v>
      </c>
      <c r="HA76" s="183">
        <f>GZ76/MAX(GZ$2:GZ$108)</f>
        <v>3.9635023231878001E-2</v>
      </c>
      <c r="HB76" s="168">
        <v>85</v>
      </c>
    </row>
    <row r="77" spans="1:210" s="168" customFormat="1" x14ac:dyDescent="0.3">
      <c r="A77" s="168" t="s">
        <v>46</v>
      </c>
      <c r="B77" s="168">
        <v>2.2799999999999998</v>
      </c>
      <c r="C77" s="168" t="s">
        <v>50</v>
      </c>
      <c r="D77" s="168">
        <v>760</v>
      </c>
      <c r="H77" s="168">
        <v>760</v>
      </c>
      <c r="K77" s="169">
        <f>AVERAGE(H77:J77)</f>
        <v>760</v>
      </c>
      <c r="L77" s="169"/>
      <c r="M77" s="170">
        <f>B77</f>
        <v>2.2799999999999998</v>
      </c>
      <c r="N77" s="169"/>
      <c r="O77" s="169"/>
      <c r="P77" s="169">
        <f>K77/B77</f>
        <v>333.33333333333337</v>
      </c>
      <c r="Q77" s="171">
        <f>1/B77</f>
        <v>0.43859649122807021</v>
      </c>
      <c r="R77" s="168">
        <f>1/K77</f>
        <v>1.3157894736842105E-3</v>
      </c>
      <c r="S77" s="168" t="s">
        <v>47</v>
      </c>
      <c r="T77" s="172" t="s">
        <v>450</v>
      </c>
      <c r="U77" s="172" t="s">
        <v>451</v>
      </c>
      <c r="V77" s="173">
        <v>80.540000000000006</v>
      </c>
      <c r="W77" s="173">
        <v>69</v>
      </c>
      <c r="X77" s="173">
        <v>0.72</v>
      </c>
      <c r="Y77" s="173">
        <v>0.16</v>
      </c>
      <c r="Z77" s="173">
        <v>0.48</v>
      </c>
      <c r="AA77" s="173">
        <v>18.100000000000001</v>
      </c>
      <c r="AB77" s="173">
        <v>0.9</v>
      </c>
      <c r="AC77" s="173">
        <v>15.48</v>
      </c>
      <c r="AD77" s="173">
        <v>10</v>
      </c>
      <c r="AE77" s="173">
        <v>0.36</v>
      </c>
      <c r="AF77" s="173">
        <v>7</v>
      </c>
      <c r="AG77" s="173">
        <v>20</v>
      </c>
      <c r="AH77" s="173">
        <v>191</v>
      </c>
      <c r="AI77" s="173">
        <v>2</v>
      </c>
      <c r="AJ77" s="173">
        <v>7.0000000000000007E-2</v>
      </c>
      <c r="AK77" s="173">
        <v>0.127</v>
      </c>
      <c r="AL77" s="173">
        <v>7.0999999999999994E-2</v>
      </c>
      <c r="AM77" s="173">
        <v>0.1</v>
      </c>
      <c r="AN77" s="179">
        <v>3.2</v>
      </c>
      <c r="AO77" s="173">
        <v>6.9000000000000006E-2</v>
      </c>
      <c r="AP77" s="173">
        <v>7.0000000000000007E-2</v>
      </c>
      <c r="AQ77" s="173">
        <v>0.188</v>
      </c>
      <c r="AR77" s="173">
        <v>0.05</v>
      </c>
      <c r="AS77" s="173">
        <v>8.5999999999999993E-2</v>
      </c>
      <c r="AT77" s="173">
        <v>2</v>
      </c>
      <c r="AU77" s="173">
        <v>0</v>
      </c>
      <c r="AV77" s="173">
        <v>2</v>
      </c>
      <c r="AW77" s="173">
        <v>2</v>
      </c>
      <c r="AX77" s="173">
        <v>5.6</v>
      </c>
      <c r="AY77" s="179">
        <v>0</v>
      </c>
      <c r="AZ77" s="179">
        <v>66</v>
      </c>
      <c r="BA77" s="179">
        <v>3</v>
      </c>
      <c r="BB77" s="179">
        <v>0</v>
      </c>
      <c r="BC77" s="179">
        <v>1</v>
      </c>
      <c r="BD77" s="179">
        <v>39</v>
      </c>
      <c r="BE77" s="179">
        <v>0</v>
      </c>
      <c r="BF77" s="179">
        <v>0</v>
      </c>
      <c r="BG77" s="179">
        <v>72</v>
      </c>
      <c r="BH77" s="179">
        <v>0.19</v>
      </c>
      <c r="BI77" s="179">
        <v>0</v>
      </c>
      <c r="BJ77" s="179">
        <v>0</v>
      </c>
      <c r="BK77" s="173">
        <v>14.6</v>
      </c>
      <c r="BL77" s="179">
        <v>5.3999999999999999E-2</v>
      </c>
      <c r="BM77" s="179">
        <v>7.0000000000000001E-3</v>
      </c>
      <c r="BN77" s="179">
        <v>4.8000000000000001E-2</v>
      </c>
      <c r="BO77" s="179">
        <v>0</v>
      </c>
      <c r="BP77" s="173">
        <v>151</v>
      </c>
      <c r="BQ77" s="172" t="s">
        <v>386</v>
      </c>
      <c r="BR77" s="173">
        <v>49</v>
      </c>
      <c r="BS77" s="172" t="s">
        <v>452</v>
      </c>
      <c r="BT77" s="173">
        <v>4</v>
      </c>
      <c r="BU77" s="168">
        <f>AVERAGE(BP77,BR77)</f>
        <v>100</v>
      </c>
      <c r="BV77" s="168">
        <f>_xlfn.STDEV.P(BP77,BR77)</f>
        <v>51</v>
      </c>
      <c r="BW77" s="168">
        <f>(1-BT77/100)*K77</f>
        <v>729.6</v>
      </c>
      <c r="BX77" s="174">
        <f>(V77/100)*$BW77</f>
        <v>587.61984000000007</v>
      </c>
      <c r="BY77" s="174">
        <f>(W77/100)*$BW77</f>
        <v>503.42399999999998</v>
      </c>
      <c r="BZ77" s="174">
        <f>(X77/100)*$BW77</f>
        <v>5.25312</v>
      </c>
      <c r="CA77" s="174">
        <f>(Y77/100)*$BW77</f>
        <v>1.1673600000000002</v>
      </c>
      <c r="CB77" s="174">
        <f>(Z77/100)*$BW77</f>
        <v>3.5020799999999999</v>
      </c>
      <c r="CC77" s="174">
        <f>(AA77/100)*$BW77</f>
        <v>132.05760000000001</v>
      </c>
      <c r="CD77" s="174">
        <f>(AB77/100)*$BW77</f>
        <v>6.5664000000000007</v>
      </c>
      <c r="CE77" s="174">
        <f>(AC77/100)*$BW77</f>
        <v>112.94208</v>
      </c>
      <c r="CF77" s="174">
        <f>(AD77/100)*$BW77</f>
        <v>72.960000000000008</v>
      </c>
      <c r="CG77" s="174">
        <f>(AE77/100)*$BW77</f>
        <v>2.62656</v>
      </c>
      <c r="CH77" s="174">
        <f>(AF77/100)*$BW77</f>
        <v>51.07200000000001</v>
      </c>
      <c r="CI77" s="174">
        <f>(AG77/100)*$BW77</f>
        <v>145.92000000000002</v>
      </c>
      <c r="CJ77" s="174">
        <f>(AH77/100)*$BW77</f>
        <v>1393.5360000000001</v>
      </c>
      <c r="CK77" s="174">
        <f>(AI77/100)*$BW77</f>
        <v>14.592000000000001</v>
      </c>
      <c r="CL77" s="174">
        <f>(AJ77/100)*$BW77</f>
        <v>0.51072000000000006</v>
      </c>
      <c r="CM77" s="174">
        <f>(AK77/100)*$BW77</f>
        <v>0.92659200000000008</v>
      </c>
      <c r="CN77" s="174">
        <f>(AL77/100)*$BW77</f>
        <v>0.51801599999999992</v>
      </c>
      <c r="CO77" s="174">
        <f>(AM77/100)*$BW77</f>
        <v>0.72960000000000003</v>
      </c>
      <c r="CP77" s="174">
        <f>(AN77/100)*$BW77</f>
        <v>23.347200000000001</v>
      </c>
      <c r="CQ77" s="174">
        <f>(AO77/100)*$BW77</f>
        <v>0.50342400000000009</v>
      </c>
      <c r="CR77" s="174">
        <f>(AP77/100)*$BW77</f>
        <v>0.51072000000000006</v>
      </c>
      <c r="CS77" s="174">
        <f>(AQ77/100)*$BW77</f>
        <v>1.371648</v>
      </c>
      <c r="CT77" s="174">
        <f>(AR77/100)*$BW77</f>
        <v>0.36480000000000001</v>
      </c>
      <c r="CU77" s="174">
        <f>(AS77/100)*$BW77</f>
        <v>0.62745600000000001</v>
      </c>
      <c r="CV77" s="174">
        <f>(AT77/100)*$BW77</f>
        <v>14.592000000000001</v>
      </c>
      <c r="CW77" s="174">
        <f>(AU77/100)*$BW77</f>
        <v>0</v>
      </c>
      <c r="CX77" s="174">
        <f>(AV77/100)*$BW77</f>
        <v>14.592000000000001</v>
      </c>
      <c r="CY77" s="174">
        <f>(AW77/100)*$BW77</f>
        <v>14.592000000000001</v>
      </c>
      <c r="CZ77" s="174">
        <f>(AX77/100)*$BW77</f>
        <v>40.857599999999998</v>
      </c>
      <c r="DA77" s="174">
        <f>(AY77/100)*$BW77</f>
        <v>0</v>
      </c>
      <c r="DB77" s="174">
        <f>(AZ77/100)*$BW77</f>
        <v>481.53600000000006</v>
      </c>
      <c r="DC77" s="174">
        <f>(BA77/100)*$BW77</f>
        <v>21.887999999999998</v>
      </c>
      <c r="DD77" s="174">
        <f>(BB77/100)*$BW77</f>
        <v>0</v>
      </c>
      <c r="DE77" s="174">
        <f>(BC77/100)*$BW77</f>
        <v>7.2960000000000003</v>
      </c>
      <c r="DF77" s="174">
        <f>(BD77/100)*$BW77</f>
        <v>284.54400000000004</v>
      </c>
      <c r="DG77" s="174">
        <f>(BE77/100)*$BW77</f>
        <v>0</v>
      </c>
      <c r="DH77" s="174">
        <f>(BF77/100)*$BW77</f>
        <v>0</v>
      </c>
      <c r="DI77" s="174">
        <f>(BG77/100)*$BW77</f>
        <v>525.31200000000001</v>
      </c>
      <c r="DJ77" s="174">
        <f>(BH77/100)*$BW77</f>
        <v>1.3862400000000001</v>
      </c>
      <c r="DK77" s="174">
        <f>(BI77/100)*$BW77</f>
        <v>0</v>
      </c>
      <c r="DL77" s="174">
        <f>(BJ77/100)*$BW77</f>
        <v>0</v>
      </c>
      <c r="DM77" s="174">
        <f>(BK77/100)*$BW77</f>
        <v>106.52159999999999</v>
      </c>
      <c r="DN77" s="174">
        <f>(BL77/100)*$BW77</f>
        <v>0.393984</v>
      </c>
      <c r="DO77" s="174">
        <f>(BM77/100)*$BW77</f>
        <v>5.1072000000000006E-2</v>
      </c>
      <c r="DP77" s="174">
        <f>(BN77/100)*$BW77</f>
        <v>0.35020800000000002</v>
      </c>
      <c r="DQ77" s="174">
        <f>(BO77/100)*$BW77</f>
        <v>0</v>
      </c>
      <c r="DR77" s="174"/>
      <c r="DS77" s="174">
        <f>BX77/$M77</f>
        <v>257.72800000000007</v>
      </c>
      <c r="DT77" s="174">
        <f>BY77/$M77</f>
        <v>220.8</v>
      </c>
      <c r="DU77" s="174">
        <f>BZ77/$M77</f>
        <v>2.3040000000000003</v>
      </c>
      <c r="DV77" s="174">
        <f>CA77/$M77</f>
        <v>0.51200000000000012</v>
      </c>
      <c r="DW77" s="174">
        <f>CB77/$M77</f>
        <v>1.536</v>
      </c>
      <c r="DX77" s="174">
        <f>CC77/$M77</f>
        <v>57.920000000000009</v>
      </c>
      <c r="DY77" s="174">
        <f>CD77/$M77</f>
        <v>2.8800000000000003</v>
      </c>
      <c r="DZ77" s="174">
        <f>CE77/$M77</f>
        <v>49.536000000000008</v>
      </c>
      <c r="EA77" s="174">
        <f>CF77/$M77</f>
        <v>32.000000000000007</v>
      </c>
      <c r="EB77" s="174">
        <f>CG77/$M77</f>
        <v>1.1520000000000001</v>
      </c>
      <c r="EC77" s="174">
        <f>CH77/$M77</f>
        <v>22.400000000000006</v>
      </c>
      <c r="ED77" s="174">
        <f>CI77/$M77</f>
        <v>64.000000000000014</v>
      </c>
      <c r="EE77" s="174">
        <f>CJ77/$M77</f>
        <v>611.20000000000005</v>
      </c>
      <c r="EF77" s="174">
        <f>CK77/$M77</f>
        <v>6.4</v>
      </c>
      <c r="EG77" s="174">
        <f>CL77/$M77</f>
        <v>0.22400000000000006</v>
      </c>
      <c r="EH77" s="174">
        <f>CM77/$M77</f>
        <v>0.40640000000000009</v>
      </c>
      <c r="EI77" s="174">
        <f>CN77/$M77</f>
        <v>0.22719999999999999</v>
      </c>
      <c r="EJ77" s="174">
        <f>CO77/$M77</f>
        <v>0.32000000000000006</v>
      </c>
      <c r="EK77" s="174">
        <f>CP77/$M77</f>
        <v>10.240000000000002</v>
      </c>
      <c r="EL77" s="174">
        <f>CQ77/$M77</f>
        <v>0.22080000000000005</v>
      </c>
      <c r="EM77" s="174">
        <f>CR77/$M77</f>
        <v>0.22400000000000006</v>
      </c>
      <c r="EN77" s="174">
        <f>CS77/$M77</f>
        <v>0.60160000000000002</v>
      </c>
      <c r="EO77" s="174">
        <f>CT77/$M77</f>
        <v>0.16000000000000003</v>
      </c>
      <c r="EP77" s="174">
        <f>CU77/$M77</f>
        <v>0.27520000000000006</v>
      </c>
      <c r="EQ77" s="174">
        <f>CV77/$M77</f>
        <v>6.4</v>
      </c>
      <c r="ER77" s="174">
        <f>CW77/$M77</f>
        <v>0</v>
      </c>
      <c r="ES77" s="174">
        <f>CX77/$M77</f>
        <v>6.4</v>
      </c>
      <c r="ET77" s="174">
        <f>CY77/$M77</f>
        <v>6.4</v>
      </c>
      <c r="EU77" s="174">
        <f>CZ77/$M77</f>
        <v>17.920000000000002</v>
      </c>
      <c r="EV77" s="174">
        <f>DA77/$M77</f>
        <v>0</v>
      </c>
      <c r="EW77" s="174">
        <f>DB77/$M77</f>
        <v>211.20000000000005</v>
      </c>
      <c r="EX77" s="174">
        <f>DC77/$M77</f>
        <v>9.6</v>
      </c>
      <c r="EY77" s="174">
        <f>DD77/$M77</f>
        <v>0</v>
      </c>
      <c r="EZ77" s="174">
        <f>DE77/$M77</f>
        <v>3.2</v>
      </c>
      <c r="FA77" s="174">
        <f>DF77/$M77</f>
        <v>124.80000000000003</v>
      </c>
      <c r="FB77" s="174">
        <f>DG77/$M77</f>
        <v>0</v>
      </c>
      <c r="FC77" s="174">
        <f>DH77/$M77</f>
        <v>0</v>
      </c>
      <c r="FD77" s="174">
        <f>DI77/$M77</f>
        <v>230.40000000000003</v>
      </c>
      <c r="FE77" s="174">
        <f>DJ77/$M77</f>
        <v>0.6080000000000001</v>
      </c>
      <c r="FF77" s="174">
        <f>DK77/$M77</f>
        <v>0</v>
      </c>
      <c r="FG77" s="174">
        <f>DL77/$M77</f>
        <v>0</v>
      </c>
      <c r="FH77" s="174">
        <f>DM77/$M77</f>
        <v>46.72</v>
      </c>
      <c r="FI77" s="174">
        <f>DN77/$M77</f>
        <v>0.17280000000000001</v>
      </c>
      <c r="FJ77" s="174">
        <f>DO77/$M77</f>
        <v>2.2400000000000003E-2</v>
      </c>
      <c r="FK77" s="174">
        <f>DP77/$M77</f>
        <v>0.15360000000000001</v>
      </c>
      <c r="FL77" s="174">
        <f>DQ77/$M77</f>
        <v>0</v>
      </c>
      <c r="FN77" s="181">
        <f>DT77/MAX(DT$2:DT$108)</f>
        <v>3.3788316946211684E-2</v>
      </c>
      <c r="FO77" s="181">
        <f>DU77/MAX(DU$2:DU$108)</f>
        <v>1.242370204310389E-2</v>
      </c>
      <c r="FP77" s="181">
        <f>DY77/MAX(DY$2:DY$108)</f>
        <v>5.6070175438596506E-2</v>
      </c>
      <c r="FQ77" s="181">
        <f>EA77/MAX(EA$2:EA$108)</f>
        <v>1.646429306441655E-2</v>
      </c>
      <c r="FR77" s="181">
        <f>EB77/MAX(EB$2:EB$108)</f>
        <v>1.3829401088929223E-2</v>
      </c>
      <c r="FS77" s="181">
        <f>EC77/MAX(EC$2:EC$108)</f>
        <v>5.6714513556618835E-2</v>
      </c>
      <c r="FT77" s="181">
        <f>ED77/MAX(ED$2:ED$108)</f>
        <v>3.3008447043534769E-2</v>
      </c>
      <c r="FU77" s="181">
        <f>EE77/MAX(EE$2:EE$108)</f>
        <v>0.11023446466633877</v>
      </c>
      <c r="FV77" s="181">
        <f>EF77/MAX(EF$2:EF$108)</f>
        <v>5.4482197053815976E-3</v>
      </c>
      <c r="FW77" s="181">
        <f>EG77/MAX(EG$2:EG$108)</f>
        <v>1.7582158587063804E-2</v>
      </c>
      <c r="FX77" s="181">
        <f>EH77/MAX(EH$2:EH$108)</f>
        <v>8.6623563683387625E-2</v>
      </c>
      <c r="FY77" s="181">
        <f>EI77/MAX(EI$2:EI$108)</f>
        <v>1.8556361578432882E-2</v>
      </c>
      <c r="FZ77" s="181">
        <f>EJ77/MAX(EJ$2:EJ$108)</f>
        <v>5.2579827148993444E-4</v>
      </c>
      <c r="GA77" s="181">
        <f>EK77/MAX(EK$2:EK$108)</f>
        <v>2.6488667905682304E-2</v>
      </c>
      <c r="GB77" s="181">
        <f>EL77/MAX(EL$2:EL$108)</f>
        <v>1.5667448876969494E-2</v>
      </c>
      <c r="GC77" s="181">
        <f>EM77/MAX(EM$2:EM$108)</f>
        <v>2.5257475672988149E-2</v>
      </c>
      <c r="GD77" s="181">
        <f>EN77/MAX(EN$2:EN$108)</f>
        <v>5.6758427233395145E-3</v>
      </c>
      <c r="GE77" s="181">
        <f>EO77/MAX(EO$2:EO$108)</f>
        <v>2.0347672835055682E-2</v>
      </c>
      <c r="GF77" s="181">
        <f>EP77/MAX(EP$2:EP$108)</f>
        <v>8.5383877700682606E-2</v>
      </c>
      <c r="GG77" s="181">
        <f>EQ77/MAX(EQ$2:EQ$108)</f>
        <v>1.9480394976512316E-3</v>
      </c>
      <c r="GH77" s="181">
        <f>ER77/MAX(ER$2:ER$108)</f>
        <v>0</v>
      </c>
      <c r="GI77" s="181">
        <f>ES77/MAX(ES$2:ES$108)</f>
        <v>5.2867808899054857E-3</v>
      </c>
      <c r="GJ77" s="181">
        <f>ET77/MAX(ET$2:ET$108)</f>
        <v>1.2250557665641768E-3</v>
      </c>
      <c r="GK77" s="181">
        <f>EU77/MAX(EU$2:EU$108)</f>
        <v>1.3562913907284768E-2</v>
      </c>
      <c r="GL77" s="181">
        <f>EV77/MAX(EV$2:EV$108)</f>
        <v>0</v>
      </c>
      <c r="GM77" s="181">
        <f>EW77/MAX(EW$2:EW$108)</f>
        <v>1.9437982068999601E-3</v>
      </c>
      <c r="GN77" s="181">
        <f>EX77/MAX(EX$2:EX$108)</f>
        <v>1.767724161375652E-3</v>
      </c>
      <c r="GO77" s="181">
        <f>EY77/MAX(EY$2:EY$108)</f>
        <v>0</v>
      </c>
      <c r="GP77" s="181">
        <f>EZ77/MAX(EZ$2:EZ$108)</f>
        <v>1.4150605644220777E-4</v>
      </c>
      <c r="GQ77" s="181">
        <f>FA77/MAX(FA$2:FA$108)</f>
        <v>2.316070702683489E-3</v>
      </c>
      <c r="GR77" s="181">
        <f>FB77/MAX(FB$2:FB$108)</f>
        <v>0</v>
      </c>
      <c r="GS77" s="181">
        <f>FC77/MAX(FC$2:FC$108)</f>
        <v>0</v>
      </c>
      <c r="GT77" s="181">
        <f>FD77/MAX(FD$2:FD$108)</f>
        <v>7.2014377156010808E-3</v>
      </c>
      <c r="GU77" s="181">
        <f>FE77/MAX(FE$2:FE$108)</f>
        <v>9.3356918238993742E-3</v>
      </c>
      <c r="GV77" s="181">
        <f>FF77/MAX(FF$2:FF$108)</f>
        <v>0</v>
      </c>
      <c r="GW77" s="181">
        <f>FG77/MAX(FG$2:FG$108)</f>
        <v>0</v>
      </c>
      <c r="GX77" s="181">
        <f>FH77/MAX(FH$2:FH$108)</f>
        <v>2.1179754357481335E-2</v>
      </c>
      <c r="GY77" s="170">
        <f>MAX(FN77:GX77)</f>
        <v>0.11023446466633877</v>
      </c>
      <c r="GZ77" s="170">
        <f>SUM(FN77:GX77)</f>
        <v>0.70599917447401261</v>
      </c>
      <c r="HA77" s="183">
        <f>GZ77/MAX(GZ$2:GZ$108)</f>
        <v>3.9568943950619016E-2</v>
      </c>
      <c r="HB77" s="168">
        <v>68</v>
      </c>
    </row>
    <row r="78" spans="1:210" s="168" customFormat="1" x14ac:dyDescent="0.3">
      <c r="A78" s="168" t="s">
        <v>645</v>
      </c>
      <c r="B78" s="168">
        <v>0.68</v>
      </c>
      <c r="C78" s="168" t="s">
        <v>49</v>
      </c>
      <c r="D78" s="168">
        <v>46</v>
      </c>
      <c r="H78" s="168">
        <v>46</v>
      </c>
      <c r="K78" s="169">
        <f>AVERAGE(H78:J78)</f>
        <v>46</v>
      </c>
      <c r="L78" s="169"/>
      <c r="M78" s="170">
        <f>B78</f>
        <v>0.68</v>
      </c>
      <c r="N78" s="169">
        <f>46-33</f>
        <v>13</v>
      </c>
      <c r="O78" s="169"/>
      <c r="P78" s="169">
        <f>K78/B78</f>
        <v>67.647058823529406</v>
      </c>
      <c r="Q78" s="171">
        <f>1/B78</f>
        <v>1.4705882352941175</v>
      </c>
      <c r="R78" s="168">
        <f>1/K78</f>
        <v>2.1739130434782608E-2</v>
      </c>
      <c r="T78" s="172" t="s">
        <v>349</v>
      </c>
      <c r="U78" s="172" t="s">
        <v>350</v>
      </c>
      <c r="V78" s="173">
        <v>92.21</v>
      </c>
      <c r="W78" s="173">
        <v>23</v>
      </c>
      <c r="X78" s="173">
        <v>2.13</v>
      </c>
      <c r="Y78" s="173">
        <v>0.52</v>
      </c>
      <c r="Z78" s="173">
        <v>1.47</v>
      </c>
      <c r="AA78" s="173">
        <v>3.67</v>
      </c>
      <c r="AB78" s="173">
        <v>2.8</v>
      </c>
      <c r="AC78" s="173">
        <v>0.87</v>
      </c>
      <c r="AD78" s="173">
        <v>67</v>
      </c>
      <c r="AE78" s="173">
        <v>1.77</v>
      </c>
      <c r="AF78" s="173">
        <v>26</v>
      </c>
      <c r="AG78" s="173">
        <v>48</v>
      </c>
      <c r="AH78" s="173">
        <v>521</v>
      </c>
      <c r="AI78" s="173">
        <v>46</v>
      </c>
      <c r="AJ78" s="173">
        <v>0.5</v>
      </c>
      <c r="AK78" s="173">
        <v>0.22500000000000001</v>
      </c>
      <c r="AL78" s="173">
        <v>0.42599999999999999</v>
      </c>
      <c r="AM78" s="173">
        <v>0.9</v>
      </c>
      <c r="AN78" s="173">
        <v>27</v>
      </c>
      <c r="AO78" s="173">
        <v>6.7000000000000004E-2</v>
      </c>
      <c r="AP78" s="173">
        <v>0.16200000000000001</v>
      </c>
      <c r="AQ78" s="173">
        <v>1.1140000000000001</v>
      </c>
      <c r="AR78" s="173">
        <v>0.56999999999999995</v>
      </c>
      <c r="AS78" s="173">
        <v>0.14899999999999999</v>
      </c>
      <c r="AT78" s="173">
        <v>62</v>
      </c>
      <c r="AU78" s="173">
        <v>0</v>
      </c>
      <c r="AV78" s="173">
        <v>62</v>
      </c>
      <c r="AW78" s="173">
        <v>62</v>
      </c>
      <c r="AX78" s="173">
        <v>12.8</v>
      </c>
      <c r="AY78" s="173">
        <v>0</v>
      </c>
      <c r="AZ78" s="173">
        <v>6748</v>
      </c>
      <c r="BA78" s="173">
        <v>337</v>
      </c>
      <c r="BB78" s="173">
        <v>0</v>
      </c>
      <c r="BC78" s="173">
        <v>36</v>
      </c>
      <c r="BD78" s="173">
        <v>3930</v>
      </c>
      <c r="BE78" s="173">
        <v>202</v>
      </c>
      <c r="BF78" s="173">
        <v>0</v>
      </c>
      <c r="BG78" s="173">
        <v>865</v>
      </c>
      <c r="BH78" s="173">
        <v>2.5</v>
      </c>
      <c r="BI78" s="173">
        <v>0</v>
      </c>
      <c r="BJ78" s="173">
        <v>0</v>
      </c>
      <c r="BK78" s="173">
        <v>310</v>
      </c>
      <c r="BL78" s="173">
        <v>1.4E-2</v>
      </c>
      <c r="BM78" s="173">
        <v>0.27500000000000002</v>
      </c>
      <c r="BN78" s="173">
        <v>0.04</v>
      </c>
      <c r="BO78" s="173">
        <v>0</v>
      </c>
      <c r="BP78" s="173">
        <v>4</v>
      </c>
      <c r="BQ78" s="172" t="s">
        <v>351</v>
      </c>
      <c r="BR78" s="173">
        <v>20</v>
      </c>
      <c r="BS78" s="172" t="s">
        <v>352</v>
      </c>
      <c r="BT78" s="173">
        <v>15</v>
      </c>
      <c r="BU78" s="168">
        <f>AVERAGE(BP78,BR78)</f>
        <v>12</v>
      </c>
      <c r="BV78" s="168">
        <f>_xlfn.STDEV.P(BP78,BR78)</f>
        <v>8</v>
      </c>
      <c r="BW78" s="168">
        <f>(1-BT78/100)*K78</f>
        <v>39.1</v>
      </c>
      <c r="BX78" s="174">
        <f>(V78/100)*$BW78</f>
        <v>36.054110000000001</v>
      </c>
      <c r="BY78" s="174">
        <f>(W78/100)*$BW78</f>
        <v>8.9930000000000003</v>
      </c>
      <c r="BZ78" s="174">
        <f>(X78/100)*$BW78</f>
        <v>0.83282999999999996</v>
      </c>
      <c r="CA78" s="174">
        <f>(Y78/100)*$BW78</f>
        <v>0.20332</v>
      </c>
      <c r="CB78" s="174">
        <f>(Z78/100)*$BW78</f>
        <v>0.57477</v>
      </c>
      <c r="CC78" s="174">
        <f>(AA78/100)*$BW78</f>
        <v>1.4349699999999999</v>
      </c>
      <c r="CD78" s="174">
        <f>(AB78/100)*$BW78</f>
        <v>1.0948</v>
      </c>
      <c r="CE78" s="174">
        <f>(AC78/100)*$BW78</f>
        <v>0.34016999999999997</v>
      </c>
      <c r="CF78" s="174">
        <f>(AD78/100)*$BW78</f>
        <v>26.197000000000003</v>
      </c>
      <c r="CG78" s="174">
        <f>(AE78/100)*$BW78</f>
        <v>0.69207000000000007</v>
      </c>
      <c r="CH78" s="174">
        <f>(AF78/100)*$BW78</f>
        <v>10.166</v>
      </c>
      <c r="CI78" s="174">
        <f>(AG78/100)*$BW78</f>
        <v>18.768000000000001</v>
      </c>
      <c r="CJ78" s="174">
        <f>(AH78/100)*$BW78</f>
        <v>203.71100000000001</v>
      </c>
      <c r="CK78" s="174">
        <f>(AI78/100)*$BW78</f>
        <v>17.986000000000001</v>
      </c>
      <c r="CL78" s="174">
        <f>(AJ78/100)*$BW78</f>
        <v>0.19550000000000001</v>
      </c>
      <c r="CM78" s="174">
        <f>(AK78/100)*$BW78</f>
        <v>8.7975000000000012E-2</v>
      </c>
      <c r="CN78" s="174">
        <f>(AL78/100)*$BW78</f>
        <v>0.16656599999999999</v>
      </c>
      <c r="CO78" s="174">
        <f>(AM78/100)*$BW78</f>
        <v>0.35190000000000005</v>
      </c>
      <c r="CP78" s="174">
        <f>(AN78/100)*$BW78</f>
        <v>10.557</v>
      </c>
      <c r="CQ78" s="174">
        <f>(AO78/100)*$BW78</f>
        <v>2.6197000000000002E-2</v>
      </c>
      <c r="CR78" s="174">
        <f>(AP78/100)*$BW78</f>
        <v>6.3342000000000009E-2</v>
      </c>
      <c r="CS78" s="174">
        <f>(AQ78/100)*$BW78</f>
        <v>0.43557400000000002</v>
      </c>
      <c r="CT78" s="174">
        <f>(AR78/100)*$BW78</f>
        <v>0.22286999999999998</v>
      </c>
      <c r="CU78" s="174">
        <f>(AS78/100)*$BW78</f>
        <v>5.8259000000000005E-2</v>
      </c>
      <c r="CV78" s="174">
        <f>(AT78/100)*$BW78</f>
        <v>24.242000000000001</v>
      </c>
      <c r="CW78" s="174">
        <f>(AU78/100)*$BW78</f>
        <v>0</v>
      </c>
      <c r="CX78" s="174">
        <f>(AV78/100)*$BW78</f>
        <v>24.242000000000001</v>
      </c>
      <c r="CY78" s="174">
        <f>(AW78/100)*$BW78</f>
        <v>24.242000000000001</v>
      </c>
      <c r="CZ78" s="174">
        <f>(AX78/100)*$BW78</f>
        <v>5.0048000000000004</v>
      </c>
      <c r="DA78" s="174">
        <f>(AY78/100)*$BW78</f>
        <v>0</v>
      </c>
      <c r="DB78" s="174">
        <f>(AZ78/100)*$BW78</f>
        <v>2638.4680000000003</v>
      </c>
      <c r="DC78" s="174">
        <f>(BA78/100)*$BW78</f>
        <v>131.767</v>
      </c>
      <c r="DD78" s="174">
        <f>(BB78/100)*$BW78</f>
        <v>0</v>
      </c>
      <c r="DE78" s="174">
        <f>(BC78/100)*$BW78</f>
        <v>14.076000000000001</v>
      </c>
      <c r="DF78" s="174">
        <f>(BD78/100)*$BW78</f>
        <v>1536.6299999999999</v>
      </c>
      <c r="DG78" s="174">
        <f>(BE78/100)*$BW78</f>
        <v>78.981999999999999</v>
      </c>
      <c r="DH78" s="174">
        <f>(BF78/100)*$BW78</f>
        <v>0</v>
      </c>
      <c r="DI78" s="174">
        <f>(BG78/100)*$BW78</f>
        <v>338.21500000000003</v>
      </c>
      <c r="DJ78" s="174">
        <f>(BH78/100)*$BW78</f>
        <v>0.97750000000000004</v>
      </c>
      <c r="DK78" s="174">
        <f>(BI78/100)*$BW78</f>
        <v>0</v>
      </c>
      <c r="DL78" s="174">
        <f>(BJ78/100)*$BW78</f>
        <v>0</v>
      </c>
      <c r="DM78" s="174">
        <f>(BK78/100)*$BW78</f>
        <v>121.21000000000001</v>
      </c>
      <c r="DN78" s="174">
        <f>(BL78/100)*$BW78</f>
        <v>5.4740000000000006E-3</v>
      </c>
      <c r="DO78" s="174">
        <f>(BM78/100)*$BW78</f>
        <v>0.10752500000000001</v>
      </c>
      <c r="DP78" s="174">
        <f>(BN78/100)*$BW78</f>
        <v>1.5640000000000001E-2</v>
      </c>
      <c r="DQ78" s="174">
        <f>(BO78/100)*$BW78</f>
        <v>0</v>
      </c>
      <c r="DR78" s="174"/>
      <c r="DS78" s="174">
        <f>BX78/$M78</f>
        <v>53.02075</v>
      </c>
      <c r="DT78" s="174">
        <f>BY78/$M78</f>
        <v>13.225</v>
      </c>
      <c r="DU78" s="174">
        <f>BZ78/$M78</f>
        <v>1.2247499999999998</v>
      </c>
      <c r="DV78" s="174">
        <f>CA78/$M78</f>
        <v>0.29899999999999999</v>
      </c>
      <c r="DW78" s="174">
        <f>CB78/$M78</f>
        <v>0.84524999999999995</v>
      </c>
      <c r="DX78" s="174">
        <f>CC78/$M78</f>
        <v>2.1102499999999997</v>
      </c>
      <c r="DY78" s="174">
        <f>CD78/$M78</f>
        <v>1.6099999999999999</v>
      </c>
      <c r="DZ78" s="174">
        <f>CE78/$M78</f>
        <v>0.50024999999999997</v>
      </c>
      <c r="EA78" s="174">
        <f>CF78/$M78</f>
        <v>38.524999999999999</v>
      </c>
      <c r="EB78" s="174">
        <f>CG78/$M78</f>
        <v>1.0177499999999999</v>
      </c>
      <c r="EC78" s="174">
        <f>CH78/$M78</f>
        <v>14.95</v>
      </c>
      <c r="ED78" s="174">
        <f>CI78/$M78</f>
        <v>27.599999999999998</v>
      </c>
      <c r="EE78" s="174">
        <f>CJ78/$M78</f>
        <v>299.57499999999999</v>
      </c>
      <c r="EF78" s="174">
        <f>CK78/$M78</f>
        <v>26.45</v>
      </c>
      <c r="EG78" s="174">
        <f>CL78/$M78</f>
        <v>0.28749999999999998</v>
      </c>
      <c r="EH78" s="174">
        <f>CM78/$M78</f>
        <v>0.12937500000000002</v>
      </c>
      <c r="EI78" s="174">
        <f>CN78/$M78</f>
        <v>0.24494999999999997</v>
      </c>
      <c r="EJ78" s="174">
        <f>CO78/$M78</f>
        <v>0.51750000000000007</v>
      </c>
      <c r="EK78" s="174">
        <f>CP78/$M78</f>
        <v>15.524999999999999</v>
      </c>
      <c r="EL78" s="174">
        <f>CQ78/$M78</f>
        <v>3.8524999999999997E-2</v>
      </c>
      <c r="EM78" s="174">
        <f>CR78/$M78</f>
        <v>9.3150000000000011E-2</v>
      </c>
      <c r="EN78" s="174">
        <f>CS78/$M78</f>
        <v>0.64054999999999995</v>
      </c>
      <c r="EO78" s="174">
        <f>CT78/$M78</f>
        <v>0.32774999999999993</v>
      </c>
      <c r="EP78" s="174">
        <f>CU78/$M78</f>
        <v>8.5675000000000001E-2</v>
      </c>
      <c r="EQ78" s="174">
        <f>CV78/$M78</f>
        <v>35.65</v>
      </c>
      <c r="ER78" s="174">
        <f>CW78/$M78</f>
        <v>0</v>
      </c>
      <c r="ES78" s="174">
        <f>CX78/$M78</f>
        <v>35.65</v>
      </c>
      <c r="ET78" s="174">
        <f>CY78/$M78</f>
        <v>35.65</v>
      </c>
      <c r="EU78" s="174">
        <f>CZ78/$M78</f>
        <v>7.36</v>
      </c>
      <c r="EV78" s="174">
        <f>DA78/$M78</f>
        <v>0</v>
      </c>
      <c r="EW78" s="174">
        <f>DB78/$M78</f>
        <v>3880.1000000000004</v>
      </c>
      <c r="EX78" s="174">
        <f>DC78/$M78</f>
        <v>193.77499999999998</v>
      </c>
      <c r="EY78" s="174">
        <f>DD78/$M78</f>
        <v>0</v>
      </c>
      <c r="EZ78" s="174">
        <f>DE78/$M78</f>
        <v>20.7</v>
      </c>
      <c r="FA78" s="174">
        <f>DF78/$M78</f>
        <v>2259.7499999999995</v>
      </c>
      <c r="FB78" s="174">
        <f>DG78/$M78</f>
        <v>116.14999999999999</v>
      </c>
      <c r="FC78" s="174">
        <f>DH78/$M78</f>
        <v>0</v>
      </c>
      <c r="FD78" s="174">
        <f>DI78/$M78</f>
        <v>497.375</v>
      </c>
      <c r="FE78" s="174">
        <f>DJ78/$M78</f>
        <v>1.4375</v>
      </c>
      <c r="FF78" s="174">
        <f>DK78/$M78</f>
        <v>0</v>
      </c>
      <c r="FG78" s="174">
        <f>DL78/$M78</f>
        <v>0</v>
      </c>
      <c r="FH78" s="174">
        <f>DM78/$M78</f>
        <v>178.25</v>
      </c>
      <c r="FI78" s="174">
        <f>DN78/$M78</f>
        <v>8.0499999999999999E-3</v>
      </c>
      <c r="FJ78" s="174">
        <f>DO78/$M78</f>
        <v>0.15812500000000002</v>
      </c>
      <c r="FK78" s="174">
        <f>DP78/$M78</f>
        <v>2.3E-2</v>
      </c>
      <c r="FL78" s="174">
        <f>DQ78/$M78</f>
        <v>0</v>
      </c>
      <c r="FN78" s="181">
        <f>DT78/MAX(DT$2:DT$108)</f>
        <v>2.0237794004241373E-3</v>
      </c>
      <c r="FO78" s="181">
        <f>DU78/MAX(DU$2:DU$108)</f>
        <v>6.6041358842410958E-3</v>
      </c>
      <c r="FP78" s="181">
        <f>DY78/MAX(DY$2:DY$108)</f>
        <v>3.1344785575048738E-2</v>
      </c>
      <c r="FQ78" s="181">
        <f>EA78/MAX(EA$2:EA$108)</f>
        <v>1.9821465322082732E-2</v>
      </c>
      <c r="FR78" s="181">
        <f>EB78/MAX(EB$2:EB$108)</f>
        <v>1.2217771665154266E-2</v>
      </c>
      <c r="FS78" s="181">
        <f>EC78/MAX(EC$2:EC$108)</f>
        <v>3.7851874003189789E-2</v>
      </c>
      <c r="FT78" s="181">
        <f>ED78/MAX(ED$2:ED$108)</f>
        <v>1.4234892787524366E-2</v>
      </c>
      <c r="FU78" s="181">
        <f>EE78/MAX(EE$2:EE$108)</f>
        <v>5.403057878340712E-2</v>
      </c>
      <c r="FV78" s="181">
        <f>EF78/MAX(EF$2:EF$108)</f>
        <v>2.2516470501147384E-2</v>
      </c>
      <c r="FW78" s="181">
        <f>EG78/MAX(EG$2:EG$108)</f>
        <v>2.2566386579378758E-2</v>
      </c>
      <c r="FX78" s="181">
        <f>EH78/MAX(EH$2:EH$108)</f>
        <v>2.7576091416186693E-2</v>
      </c>
      <c r="FY78" s="181">
        <f>EI78/MAX(EI$2:EI$108)</f>
        <v>2.0006077326747952E-2</v>
      </c>
      <c r="FZ78" s="181">
        <f>EJ78/MAX(EJ$2:EJ$108)</f>
        <v>8.5031439217512822E-4</v>
      </c>
      <c r="GA78" s="181">
        <f>EK78/MAX(EK$2:EK$108)</f>
        <v>4.0159821214425552E-2</v>
      </c>
      <c r="GB78" s="181">
        <f>EL78/MAX(EL$2:EL$108)</f>
        <v>2.7336434238462389E-3</v>
      </c>
      <c r="GC78" s="181">
        <f>EM78/MAX(EM$2:EM$108)</f>
        <v>1.0503276155976989E-2</v>
      </c>
      <c r="GD78" s="181">
        <f>EN78/MAX(EN$2:EN$108)</f>
        <v>6.043319575191366E-3</v>
      </c>
      <c r="GE78" s="181">
        <f>EO78/MAX(EO$2:EO$108)</f>
        <v>4.1680936073059359E-2</v>
      </c>
      <c r="GF78" s="181">
        <f>EP78/MAX(EP$2:EP$108)</f>
        <v>2.6581626896824057E-2</v>
      </c>
      <c r="GG78" s="181">
        <f>EQ78/MAX(EQ$2:EQ$108)</f>
        <v>1.0851188764260375E-2</v>
      </c>
      <c r="GH78" s="181">
        <f>ER78/MAX(ER$2:ER$108)</f>
        <v>0</v>
      </c>
      <c r="GI78" s="181">
        <f>ES78/MAX(ES$2:ES$108)</f>
        <v>2.944902167580165E-2</v>
      </c>
      <c r="GJ78" s="181">
        <f>ET78/MAX(ET$2:ET$108)</f>
        <v>6.8239434496895155E-3</v>
      </c>
      <c r="GK78" s="181">
        <f>EU78/MAX(EU$2:EU$108)</f>
        <v>5.5704824976348152E-3</v>
      </c>
      <c r="GL78" s="181">
        <f>EV78/MAX(EV$2:EV$108)</f>
        <v>0</v>
      </c>
      <c r="GM78" s="181">
        <f>EW78/MAX(EW$2:EW$108)</f>
        <v>3.5710849538790411E-2</v>
      </c>
      <c r="GN78" s="181">
        <f>EX78/MAX(EX$2:EX$108)</f>
        <v>3.568132805943406E-2</v>
      </c>
      <c r="GO78" s="181">
        <f>EY78/MAX(EY$2:EY$108)</f>
        <v>0</v>
      </c>
      <c r="GP78" s="181">
        <f>EZ78/MAX(EZ$2:EZ$108)</f>
        <v>9.1536730261053141E-4</v>
      </c>
      <c r="GQ78" s="181">
        <f>FA78/MAX(FA$2:FA$108)</f>
        <v>4.1937025403758113E-2</v>
      </c>
      <c r="GR78" s="181">
        <f>FB78/MAX(FB$2:FB$108)</f>
        <v>1.0192158266966525E-2</v>
      </c>
      <c r="GS78" s="181">
        <f>FC78/MAX(FC$2:FC$108)</f>
        <v>0</v>
      </c>
      <c r="GT78" s="181">
        <f>FD78/MAX(FD$2:FD$108)</f>
        <v>1.5546072412313747E-2</v>
      </c>
      <c r="GU78" s="181">
        <f>FE78/MAX(FE$2:FE$108)</f>
        <v>2.2072462165880508E-2</v>
      </c>
      <c r="GV78" s="181">
        <f>FF78/MAX(FF$2:FF$108)</f>
        <v>0</v>
      </c>
      <c r="GW78" s="181">
        <f>FG78/MAX(FG$2:FG$108)</f>
        <v>0</v>
      </c>
      <c r="GX78" s="181">
        <f>FH78/MAX(FH$2:FH$108)</f>
        <v>8.0806746879731342E-2</v>
      </c>
      <c r="GY78" s="170">
        <f>MAX(FN78:GX78)</f>
        <v>8.0806746879731342E-2</v>
      </c>
      <c r="GZ78" s="170">
        <f>SUM(FN78:GX78)</f>
        <v>0.69490389339290348</v>
      </c>
      <c r="HA78" s="183">
        <f>GZ78/MAX(GZ$2:GZ$108)</f>
        <v>3.8947089745843412E-2</v>
      </c>
      <c r="HB78" s="168">
        <v>89</v>
      </c>
    </row>
    <row r="79" spans="1:210" s="168" customFormat="1" x14ac:dyDescent="0.3">
      <c r="A79" s="168" t="s">
        <v>34</v>
      </c>
      <c r="B79" s="168">
        <v>1.97</v>
      </c>
      <c r="C79" s="168" t="s">
        <v>50</v>
      </c>
      <c r="D79" s="168">
        <v>472</v>
      </c>
      <c r="H79" s="168">
        <v>472</v>
      </c>
      <c r="K79" s="169">
        <f>AVERAGE(H79:J79)</f>
        <v>472</v>
      </c>
      <c r="L79" s="169"/>
      <c r="M79" s="170">
        <f>B79*D79/453.5</f>
        <v>2.050363836824697</v>
      </c>
      <c r="N79" s="169"/>
      <c r="O79" s="169"/>
      <c r="P79" s="169">
        <f>K79/B79</f>
        <v>239.59390862944161</v>
      </c>
      <c r="Q79" s="171">
        <f>1/B79</f>
        <v>0.50761421319796951</v>
      </c>
      <c r="R79" s="168">
        <f>1/K79</f>
        <v>2.1186440677966102E-3</v>
      </c>
      <c r="S79" s="168" t="s">
        <v>51</v>
      </c>
      <c r="T79" s="172" t="s">
        <v>432</v>
      </c>
      <c r="U79" s="172" t="s">
        <v>433</v>
      </c>
      <c r="V79" s="173">
        <v>93.22</v>
      </c>
      <c r="W79" s="173">
        <v>20</v>
      </c>
      <c r="X79" s="173">
        <v>2.2000000000000002</v>
      </c>
      <c r="Y79" s="173">
        <v>0.12</v>
      </c>
      <c r="Z79" s="173">
        <v>0.57999999999999996</v>
      </c>
      <c r="AA79" s="173">
        <v>3.88</v>
      </c>
      <c r="AB79" s="173">
        <v>2.1</v>
      </c>
      <c r="AC79" s="173">
        <v>1.88</v>
      </c>
      <c r="AD79" s="173">
        <v>24</v>
      </c>
      <c r="AE79" s="173">
        <v>2.14</v>
      </c>
      <c r="AF79" s="173">
        <v>14</v>
      </c>
      <c r="AG79" s="173">
        <v>52</v>
      </c>
      <c r="AH79" s="173">
        <v>202</v>
      </c>
      <c r="AI79" s="173">
        <v>2</v>
      </c>
      <c r="AJ79" s="173">
        <v>0.54</v>
      </c>
      <c r="AK79" s="173">
        <v>0.189</v>
      </c>
      <c r="AL79" s="173">
        <v>0.158</v>
      </c>
      <c r="AM79" s="173">
        <v>2.2999999999999998</v>
      </c>
      <c r="AN79" s="173">
        <v>5.6</v>
      </c>
      <c r="AO79" s="173">
        <v>0.14299999999999999</v>
      </c>
      <c r="AP79" s="173">
        <v>0.14099999999999999</v>
      </c>
      <c r="AQ79" s="173">
        <v>0.97799999999999998</v>
      </c>
      <c r="AR79" s="173">
        <v>0.27400000000000002</v>
      </c>
      <c r="AS79" s="173">
        <v>9.0999999999999998E-2</v>
      </c>
      <c r="AT79" s="173">
        <v>52</v>
      </c>
      <c r="AU79" s="173">
        <v>0</v>
      </c>
      <c r="AV79" s="173">
        <v>52</v>
      </c>
      <c r="AW79" s="173">
        <v>52</v>
      </c>
      <c r="AX79" s="173">
        <v>16</v>
      </c>
      <c r="AY79" s="173">
        <v>0</v>
      </c>
      <c r="AZ79" s="173">
        <v>756</v>
      </c>
      <c r="BA79" s="173">
        <v>38</v>
      </c>
      <c r="BB79" s="173">
        <v>0</v>
      </c>
      <c r="BC79" s="173">
        <v>9</v>
      </c>
      <c r="BD79" s="173">
        <v>449</v>
      </c>
      <c r="BE79" s="173">
        <v>0</v>
      </c>
      <c r="BF79" s="173">
        <v>0</v>
      </c>
      <c r="BG79" s="173">
        <v>710</v>
      </c>
      <c r="BH79" s="173">
        <v>1.1299999999999999</v>
      </c>
      <c r="BI79" s="173">
        <v>0</v>
      </c>
      <c r="BJ79" s="173">
        <v>0</v>
      </c>
      <c r="BK79" s="173">
        <v>41.6</v>
      </c>
      <c r="BL79" s="173">
        <v>0.04</v>
      </c>
      <c r="BM79" s="173">
        <v>0</v>
      </c>
      <c r="BN79" s="173">
        <v>0.05</v>
      </c>
      <c r="BO79" s="173">
        <v>0</v>
      </c>
      <c r="BP79" s="173">
        <v>134</v>
      </c>
      <c r="BQ79" s="172" t="s">
        <v>386</v>
      </c>
      <c r="BR79" s="179">
        <v>12</v>
      </c>
      <c r="BS79" s="172" t="s">
        <v>434</v>
      </c>
      <c r="BT79" s="173">
        <v>47</v>
      </c>
      <c r="BU79" s="168">
        <f>AVERAGE(BP79,BR79)</f>
        <v>73</v>
      </c>
      <c r="BV79" s="168">
        <f>_xlfn.STDEV.P(BP79,BR79)</f>
        <v>61</v>
      </c>
      <c r="BW79" s="168">
        <f>(1-BT79/100)*K79</f>
        <v>250.16000000000003</v>
      </c>
      <c r="BX79" s="174">
        <f>(V79/100)*$BW79</f>
        <v>233.19915200000003</v>
      </c>
      <c r="BY79" s="174">
        <f>(W79/100)*$BW79</f>
        <v>50.032000000000011</v>
      </c>
      <c r="BZ79" s="174">
        <f>(X79/100)*$BW79</f>
        <v>5.5035200000000009</v>
      </c>
      <c r="CA79" s="174">
        <f>(Y79/100)*$BW79</f>
        <v>0.30019200000000001</v>
      </c>
      <c r="CB79" s="174">
        <f>(Z79/100)*$BW79</f>
        <v>1.450928</v>
      </c>
      <c r="CC79" s="174">
        <f>(AA79/100)*$BW79</f>
        <v>9.7062080000000019</v>
      </c>
      <c r="CD79" s="174">
        <f>(AB79/100)*$BW79</f>
        <v>5.2533600000000007</v>
      </c>
      <c r="CE79" s="174">
        <f>(AC79/100)*$BW79</f>
        <v>4.7030079999999996</v>
      </c>
      <c r="CF79" s="174">
        <f>(AD79/100)*$BW79</f>
        <v>60.038400000000003</v>
      </c>
      <c r="CG79" s="174">
        <f>(AE79/100)*$BW79</f>
        <v>5.3534240000000013</v>
      </c>
      <c r="CH79" s="174">
        <f>(AF79/100)*$BW79</f>
        <v>35.022400000000005</v>
      </c>
      <c r="CI79" s="174">
        <f>(AG79/100)*$BW79</f>
        <v>130.08320000000001</v>
      </c>
      <c r="CJ79" s="174">
        <f>(AH79/100)*$BW79</f>
        <v>505.32320000000004</v>
      </c>
      <c r="CK79" s="174">
        <f>(AI79/100)*$BW79</f>
        <v>5.0032000000000005</v>
      </c>
      <c r="CL79" s="174">
        <f>(AJ79/100)*$BW79</f>
        <v>1.3508640000000003</v>
      </c>
      <c r="CM79" s="174">
        <f>(AK79/100)*$BW79</f>
        <v>0.47280240000000007</v>
      </c>
      <c r="CN79" s="174">
        <f>(AL79/100)*$BW79</f>
        <v>0.39525280000000007</v>
      </c>
      <c r="CO79" s="174">
        <f>(AM79/100)*$BW79</f>
        <v>5.7536800000000001</v>
      </c>
      <c r="CP79" s="174">
        <f>(AN79/100)*$BW79</f>
        <v>14.00896</v>
      </c>
      <c r="CQ79" s="174">
        <f>(AO79/100)*$BW79</f>
        <v>0.35772880000000001</v>
      </c>
      <c r="CR79" s="174">
        <f>(AP79/100)*$BW79</f>
        <v>0.35272559999999997</v>
      </c>
      <c r="CS79" s="174">
        <f>(AQ79/100)*$BW79</f>
        <v>2.4465648000000004</v>
      </c>
      <c r="CT79" s="174">
        <f>(AR79/100)*$BW79</f>
        <v>0.68543840000000011</v>
      </c>
      <c r="CU79" s="174">
        <f>(AS79/100)*$BW79</f>
        <v>0.22764560000000003</v>
      </c>
      <c r="CV79" s="174">
        <f>(AT79/100)*$BW79</f>
        <v>130.08320000000001</v>
      </c>
      <c r="CW79" s="174">
        <f>(AU79/100)*$BW79</f>
        <v>0</v>
      </c>
      <c r="CX79" s="174">
        <f>(AV79/100)*$BW79</f>
        <v>130.08320000000001</v>
      </c>
      <c r="CY79" s="174">
        <f>(AW79/100)*$BW79</f>
        <v>130.08320000000001</v>
      </c>
      <c r="CZ79" s="174">
        <f>(AX79/100)*$BW79</f>
        <v>40.025600000000004</v>
      </c>
      <c r="DA79" s="174">
        <f>(AY79/100)*$BW79</f>
        <v>0</v>
      </c>
      <c r="DB79" s="174">
        <f>(AZ79/100)*$BW79</f>
        <v>1891.2096000000001</v>
      </c>
      <c r="DC79" s="174">
        <f>(BA79/100)*$BW79</f>
        <v>95.060800000000015</v>
      </c>
      <c r="DD79" s="174">
        <f>(BB79/100)*$BW79</f>
        <v>0</v>
      </c>
      <c r="DE79" s="174">
        <f>(BC79/100)*$BW79</f>
        <v>22.514400000000002</v>
      </c>
      <c r="DF79" s="174">
        <f>(BD79/100)*$BW79</f>
        <v>1123.2184000000002</v>
      </c>
      <c r="DG79" s="174">
        <f>(BE79/100)*$BW79</f>
        <v>0</v>
      </c>
      <c r="DH79" s="174">
        <f>(BF79/100)*$BW79</f>
        <v>0</v>
      </c>
      <c r="DI79" s="174">
        <f>(BG79/100)*$BW79</f>
        <v>1776.1360000000002</v>
      </c>
      <c r="DJ79" s="174">
        <f>(BH79/100)*$BW79</f>
        <v>2.8268080000000002</v>
      </c>
      <c r="DK79" s="174">
        <f>(BI79/100)*$BW79</f>
        <v>0</v>
      </c>
      <c r="DL79" s="174">
        <f>(BJ79/100)*$BW79</f>
        <v>0</v>
      </c>
      <c r="DM79" s="174">
        <f>(BK79/100)*$BW79</f>
        <v>104.06656000000002</v>
      </c>
      <c r="DN79" s="174">
        <f>(BL79/100)*$BW79</f>
        <v>0.10006400000000001</v>
      </c>
      <c r="DO79" s="174">
        <f>(BM79/100)*$BW79</f>
        <v>0</v>
      </c>
      <c r="DP79" s="174">
        <f>(BN79/100)*$BW79</f>
        <v>0.12508000000000002</v>
      </c>
      <c r="DQ79" s="174">
        <f>(BO79/100)*$BW79</f>
        <v>0</v>
      </c>
      <c r="DR79" s="174"/>
      <c r="DS79" s="174">
        <f>BX79/$M79</f>
        <v>113.73549796954315</v>
      </c>
      <c r="DT79" s="174">
        <f>BY79/$M79</f>
        <v>24.401522842639597</v>
      </c>
      <c r="DU79" s="174">
        <f>BZ79/$M79</f>
        <v>2.6841675126903555</v>
      </c>
      <c r="DV79" s="174">
        <f>CA79/$M79</f>
        <v>0.14640913705583755</v>
      </c>
      <c r="DW79" s="174">
        <f>CB79/$M79</f>
        <v>0.70764416243654815</v>
      </c>
      <c r="DX79" s="174">
        <f>CC79/$M79</f>
        <v>4.7338954314720816</v>
      </c>
      <c r="DY79" s="174">
        <f>CD79/$M79</f>
        <v>2.5621598984771574</v>
      </c>
      <c r="DZ79" s="174">
        <f>CE79/$M79</f>
        <v>2.2937431472081213</v>
      </c>
      <c r="EA79" s="174">
        <f>CF79/$M79</f>
        <v>29.281827411167512</v>
      </c>
      <c r="EB79" s="174">
        <f>CG79/$M79</f>
        <v>2.6109629441624369</v>
      </c>
      <c r="EC79" s="174">
        <f>CH79/$M79</f>
        <v>17.081065989847716</v>
      </c>
      <c r="ED79" s="174">
        <f>CI79/$M79</f>
        <v>63.443959390862936</v>
      </c>
      <c r="EE79" s="174">
        <f>CJ79/$M79</f>
        <v>246.45538071065988</v>
      </c>
      <c r="EF79" s="174">
        <f>CK79/$M79</f>
        <v>2.4401522842639594</v>
      </c>
      <c r="EG79" s="174">
        <f>CL79/$M79</f>
        <v>0.65884111675126911</v>
      </c>
      <c r="EH79" s="174">
        <f>CM79/$M79</f>
        <v>0.23059439086294417</v>
      </c>
      <c r="EI79" s="174">
        <f>CN79/$M79</f>
        <v>0.19277203045685282</v>
      </c>
      <c r="EJ79" s="174">
        <f>CO79/$M79</f>
        <v>2.8061751269035531</v>
      </c>
      <c r="EK79" s="174">
        <f>CP79/$M79</f>
        <v>6.8324263959390859</v>
      </c>
      <c r="EL79" s="174">
        <f>CQ79/$M79</f>
        <v>0.17447088832487309</v>
      </c>
      <c r="EM79" s="174">
        <f>CR79/$M79</f>
        <v>0.17203073604060912</v>
      </c>
      <c r="EN79" s="174">
        <f>CS79/$M79</f>
        <v>1.1932344670050763</v>
      </c>
      <c r="EO79" s="174">
        <f>CT79/$M79</f>
        <v>0.33430086294416245</v>
      </c>
      <c r="EP79" s="174">
        <f>CU79/$M79</f>
        <v>0.11102692893401016</v>
      </c>
      <c r="EQ79" s="174">
        <f>CV79/$M79</f>
        <v>63.443959390862936</v>
      </c>
      <c r="ER79" s="174">
        <f>CW79/$M79</f>
        <v>0</v>
      </c>
      <c r="ES79" s="174">
        <f>CX79/$M79</f>
        <v>63.443959390862936</v>
      </c>
      <c r="ET79" s="174">
        <f>CY79/$M79</f>
        <v>63.443959390862936</v>
      </c>
      <c r="EU79" s="174">
        <f>CZ79/$M79</f>
        <v>19.521218274111675</v>
      </c>
      <c r="EV79" s="174">
        <f>DA79/$M79</f>
        <v>0</v>
      </c>
      <c r="EW79" s="174">
        <f>DB79/$M79</f>
        <v>922.37756345177661</v>
      </c>
      <c r="EX79" s="174">
        <f>DC79/$M79</f>
        <v>46.362893401015228</v>
      </c>
      <c r="EY79" s="174">
        <f>DD79/$M79</f>
        <v>0</v>
      </c>
      <c r="EZ79" s="174">
        <f>DE79/$M79</f>
        <v>10.980685279187817</v>
      </c>
      <c r="FA79" s="174">
        <f>DF79/$M79</f>
        <v>547.81418781725893</v>
      </c>
      <c r="FB79" s="174">
        <f>DG79/$M79</f>
        <v>0</v>
      </c>
      <c r="FC79" s="174">
        <f>DH79/$M79</f>
        <v>0</v>
      </c>
      <c r="FD79" s="174">
        <f>DI79/$M79</f>
        <v>866.25406091370553</v>
      </c>
      <c r="FE79" s="174">
        <f>DJ79/$M79</f>
        <v>1.378686040609137</v>
      </c>
      <c r="FF79" s="174">
        <f>DK79/$M79</f>
        <v>0</v>
      </c>
      <c r="FG79" s="174">
        <f>DL79/$M79</f>
        <v>0</v>
      </c>
      <c r="FH79" s="174">
        <f>DM79/$M79</f>
        <v>50.755167512690363</v>
      </c>
      <c r="FI79" s="174">
        <f>DN79/$M79</f>
        <v>4.8803045685279191E-2</v>
      </c>
      <c r="FJ79" s="174">
        <f>DO79/$M79</f>
        <v>0</v>
      </c>
      <c r="FK79" s="174">
        <f>DP79/$M79</f>
        <v>6.1003807106598987E-2</v>
      </c>
      <c r="FL79" s="174">
        <f>DQ79/$M79</f>
        <v>0</v>
      </c>
      <c r="FN79" s="181">
        <f>DT79/MAX(DT$2:DT$108)</f>
        <v>3.734086901165448E-3</v>
      </c>
      <c r="FO79" s="181">
        <f>DU79/MAX(DU$2:DU$108)</f>
        <v>1.4473653390383789E-2</v>
      </c>
      <c r="FP79" s="181">
        <f>DY79/MAX(DY$2:DY$108)</f>
        <v>4.9882206600469034E-2</v>
      </c>
      <c r="FQ79" s="181">
        <f>EA79/MAX(EA$2:EA$108)</f>
        <v>1.5065768373722739E-2</v>
      </c>
      <c r="FR79" s="181">
        <f>EB79/MAX(EB$2:EB$108)</f>
        <v>3.1343796686765492E-2</v>
      </c>
      <c r="FS79" s="181">
        <f>EC79/MAX(EC$2:EC$108)</f>
        <v>4.3247515564407091E-2</v>
      </c>
      <c r="FT79" s="181">
        <f>ED79/MAX(ED$2:ED$108)</f>
        <v>3.2721665215397953E-2</v>
      </c>
      <c r="FU79" s="181">
        <f>EE79/MAX(EE$2:EE$108)</f>
        <v>4.4450060465933083E-2</v>
      </c>
      <c r="FV79" s="181">
        <f>EF79/MAX(EF$2:EF$108)</f>
        <v>2.0772633998841906E-3</v>
      </c>
      <c r="FW79" s="181">
        <f>EG79/MAX(EG$2:EG$108)</f>
        <v>5.1713611599995664E-2</v>
      </c>
      <c r="FX79" s="181">
        <f>EH79/MAX(EH$2:EH$108)</f>
        <v>4.9150856057943448E-2</v>
      </c>
      <c r="FY79" s="181">
        <f>EI79/MAX(EI$2:EI$108)</f>
        <v>1.5744487233125163E-2</v>
      </c>
      <c r="FZ79" s="181">
        <f>EJ79/MAX(EJ$2:EJ$108)</f>
        <v>4.6108813475747978E-3</v>
      </c>
      <c r="GA79" s="181">
        <f>EK79/MAX(EK$2:EK$108)</f>
        <v>1.767401111250471E-2</v>
      </c>
      <c r="GB79" s="181">
        <f>EL79/MAX(EL$2:EL$108)</f>
        <v>1.2380044036908525E-2</v>
      </c>
      <c r="GC79" s="181">
        <f>EM79/MAX(EM$2:EM$108)</f>
        <v>1.9397598797106827E-2</v>
      </c>
      <c r="GD79" s="181">
        <f>EN79/MAX(EN$2:EN$108)</f>
        <v>1.1257664838412012E-2</v>
      </c>
      <c r="GE79" s="181">
        <f>EO79/MAX(EO$2:EO$108)</f>
        <v>4.2514028672903784E-2</v>
      </c>
      <c r="GF79" s="181">
        <f>EP79/MAX(EP$2:EP$108)</f>
        <v>3.4447346372034518E-2</v>
      </c>
      <c r="GG79" s="181">
        <f>EQ79/MAX(EQ$2:EQ$108)</f>
        <v>1.9311146684497151E-2</v>
      </c>
      <c r="GH79" s="181">
        <f>ER79/MAX(ER$2:ER$108)</f>
        <v>0</v>
      </c>
      <c r="GI79" s="181">
        <f>ES79/MAX(ES$2:ES$108)</f>
        <v>5.240848626368029E-2</v>
      </c>
      <c r="GJ79" s="181">
        <f>ET79/MAX(ET$2:ET$108)</f>
        <v>1.2144123172725015E-2</v>
      </c>
      <c r="GK79" s="181">
        <f>EU79/MAX(EU$2:EU$108)</f>
        <v>1.4774810425060868E-2</v>
      </c>
      <c r="GL79" s="181">
        <f>EV79/MAX(EV$2:EV$108)</f>
        <v>0</v>
      </c>
      <c r="GM79" s="181">
        <f>EW79/MAX(EW$2:EW$108)</f>
        <v>8.4891849144049115E-3</v>
      </c>
      <c r="GN79" s="181">
        <f>EX79/MAX(EX$2:EX$108)</f>
        <v>8.5371673808602496E-3</v>
      </c>
      <c r="GO79" s="181">
        <f>EY79/MAX(EY$2:EY$108)</f>
        <v>0</v>
      </c>
      <c r="GP79" s="181">
        <f>EZ79/MAX(EZ$2:EZ$108)</f>
        <v>4.855729596533972E-4</v>
      </c>
      <c r="GQ79" s="181">
        <f>FA79/MAX(FA$2:FA$108)</f>
        <v>1.0166477491329354E-2</v>
      </c>
      <c r="GR79" s="181">
        <f>FB79/MAX(FB$2:FB$108)</f>
        <v>0</v>
      </c>
      <c r="GS79" s="181">
        <f>FC79/MAX(FC$2:FC$108)</f>
        <v>0</v>
      </c>
      <c r="GT79" s="181">
        <f>FD79/MAX(FD$2:FD$108)</f>
        <v>2.707584490258921E-2</v>
      </c>
      <c r="GU79" s="181">
        <f>FE79/MAX(FE$2:FE$108)</f>
        <v>2.1169388153024538E-2</v>
      </c>
      <c r="GV79" s="181">
        <f>FF79/MAX(FF$2:FF$108)</f>
        <v>0</v>
      </c>
      <c r="GW79" s="181">
        <f>FG79/MAX(FG$2:FG$108)</f>
        <v>0</v>
      </c>
      <c r="GX79" s="181">
        <f>FH79/MAX(FH$2:FH$108)</f>
        <v>2.3009032112405799E-2</v>
      </c>
      <c r="GY79" s="170">
        <f>MAX(FN79:GX79)</f>
        <v>5.240848626368029E-2</v>
      </c>
      <c r="GZ79" s="170">
        <f>SUM(FN79:GX79)</f>
        <v>0.69345778112686907</v>
      </c>
      <c r="HA79" s="183">
        <f>GZ79/MAX(GZ$2:GZ$108)</f>
        <v>3.8866039884498105E-2</v>
      </c>
      <c r="HB79" s="168">
        <v>88</v>
      </c>
    </row>
    <row r="80" spans="1:210" s="168" customFormat="1" x14ac:dyDescent="0.3">
      <c r="A80" s="168" t="s">
        <v>62</v>
      </c>
      <c r="B80" s="168">
        <v>0.97</v>
      </c>
      <c r="C80" s="168" t="s">
        <v>50</v>
      </c>
      <c r="D80" s="168">
        <v>247</v>
      </c>
      <c r="E80" s="168">
        <v>482</v>
      </c>
      <c r="F80" s="168">
        <v>730</v>
      </c>
      <c r="H80" s="168">
        <v>247</v>
      </c>
      <c r="I80" s="168">
        <f>E80-D80</f>
        <v>235</v>
      </c>
      <c r="J80" s="168">
        <f>F80-E80</f>
        <v>248</v>
      </c>
      <c r="K80" s="169">
        <f>AVERAGE(H80:J80)</f>
        <v>243.33333333333334</v>
      </c>
      <c r="L80" s="169">
        <f>_xlfn.STDEV.P(H80:J80)</f>
        <v>5.9066817155564495</v>
      </c>
      <c r="M80" s="170">
        <f>B80*D80/453.5</f>
        <v>0.52831312017640575</v>
      </c>
      <c r="N80" s="169"/>
      <c r="O80" s="169"/>
      <c r="P80" s="169">
        <f>K80/B80</f>
        <v>250.85910652920964</v>
      </c>
      <c r="Q80" s="171">
        <f>1/B80</f>
        <v>1.0309278350515465</v>
      </c>
      <c r="R80" s="168">
        <f>1/K80</f>
        <v>4.10958904109589E-3</v>
      </c>
      <c r="T80" s="172" t="s">
        <v>362</v>
      </c>
      <c r="U80" s="172" t="s">
        <v>363</v>
      </c>
      <c r="V80" s="173">
        <v>85.33</v>
      </c>
      <c r="W80" s="173">
        <v>59</v>
      </c>
      <c r="X80" s="173">
        <v>0.27</v>
      </c>
      <c r="Y80" s="173">
        <v>0.2</v>
      </c>
      <c r="Z80" s="173">
        <v>0.14000000000000001</v>
      </c>
      <c r="AA80" s="173">
        <v>14.06</v>
      </c>
      <c r="AB80" s="173">
        <v>2.2999999999999998</v>
      </c>
      <c r="AC80" s="173">
        <v>10.48</v>
      </c>
      <c r="AD80" s="173">
        <v>6</v>
      </c>
      <c r="AE80" s="173">
        <v>0.11</v>
      </c>
      <c r="AF80" s="173">
        <v>5</v>
      </c>
      <c r="AG80" s="173">
        <v>12</v>
      </c>
      <c r="AH80" s="173">
        <v>104</v>
      </c>
      <c r="AI80" s="173">
        <v>1</v>
      </c>
      <c r="AJ80" s="173">
        <v>0.04</v>
      </c>
      <c r="AK80" s="173">
        <v>2.7E-2</v>
      </c>
      <c r="AL80" s="173">
        <v>3.4000000000000002E-2</v>
      </c>
      <c r="AM80" s="173">
        <v>0</v>
      </c>
      <c r="AN80" s="176"/>
      <c r="AO80" s="173">
        <v>1.4999999999999999E-2</v>
      </c>
      <c r="AP80" s="173">
        <v>2.5000000000000001E-2</v>
      </c>
      <c r="AQ80" s="173">
        <v>7.4999999999999997E-2</v>
      </c>
      <c r="AR80" s="173">
        <v>5.0999999999999997E-2</v>
      </c>
      <c r="AS80" s="173">
        <v>3.4000000000000002E-2</v>
      </c>
      <c r="AT80" s="173">
        <v>3</v>
      </c>
      <c r="AU80" s="176"/>
      <c r="AV80" s="173">
        <v>3</v>
      </c>
      <c r="AW80" s="176"/>
      <c r="AX80" s="173">
        <v>3.4</v>
      </c>
      <c r="AY80" s="176"/>
      <c r="AZ80" s="173">
        <v>55</v>
      </c>
      <c r="BA80" s="173">
        <v>3</v>
      </c>
      <c r="BB80" s="176"/>
      <c r="BC80" s="173">
        <v>0</v>
      </c>
      <c r="BD80" s="173">
        <v>27</v>
      </c>
      <c r="BE80" s="173">
        <v>12</v>
      </c>
      <c r="BF80" s="173">
        <v>0</v>
      </c>
      <c r="BG80" s="173">
        <v>31</v>
      </c>
      <c r="BH80" s="173">
        <v>0.24</v>
      </c>
      <c r="BI80" s="176"/>
      <c r="BJ80" s="176"/>
      <c r="BK80" s="173">
        <v>2.6</v>
      </c>
      <c r="BL80" s="176"/>
      <c r="BM80" s="176"/>
      <c r="BN80" s="176"/>
      <c r="BO80" s="176"/>
      <c r="BP80" s="173">
        <v>109</v>
      </c>
      <c r="BQ80" s="172" t="s">
        <v>330</v>
      </c>
      <c r="BR80" s="179">
        <v>260</v>
      </c>
      <c r="BS80" s="172" t="s">
        <v>364</v>
      </c>
      <c r="BT80" s="173">
        <v>11</v>
      </c>
      <c r="BU80" s="168">
        <f>AVERAGE(BP80,BR80)</f>
        <v>184.5</v>
      </c>
      <c r="BV80" s="168">
        <f>_xlfn.STDEV.P(BP80,BR80)</f>
        <v>75.5</v>
      </c>
      <c r="BW80" s="168">
        <f>(1-BT80/100)*K80</f>
        <v>216.56666666666669</v>
      </c>
      <c r="BX80" s="174">
        <f>(V80/100)*$BW80</f>
        <v>184.79633666666669</v>
      </c>
      <c r="BY80" s="174">
        <f>(W80/100)*$BW80</f>
        <v>127.77433333333335</v>
      </c>
      <c r="BZ80" s="174">
        <f>(X80/100)*$BW80</f>
        <v>0.58473000000000008</v>
      </c>
      <c r="CA80" s="174">
        <f>(Y80/100)*$BW80</f>
        <v>0.43313333333333337</v>
      </c>
      <c r="CB80" s="174">
        <f>(Z80/100)*$BW80</f>
        <v>0.30319333333333343</v>
      </c>
      <c r="CC80" s="174">
        <f>(AA80/100)*$BW80</f>
        <v>30.449273333333338</v>
      </c>
      <c r="CD80" s="174">
        <f>(AB80/100)*$BW80</f>
        <v>4.9810333333333334</v>
      </c>
      <c r="CE80" s="174">
        <f>(AC80/100)*$BW80</f>
        <v>22.696186666666669</v>
      </c>
      <c r="CF80" s="174">
        <f>(AD80/100)*$BW80</f>
        <v>12.994000000000002</v>
      </c>
      <c r="CG80" s="174">
        <f>(AE80/100)*$BW80</f>
        <v>0.23822333333333337</v>
      </c>
      <c r="CH80" s="174">
        <f>(AF80/100)*$BW80</f>
        <v>10.828333333333335</v>
      </c>
      <c r="CI80" s="174">
        <f>(AG80/100)*$BW80</f>
        <v>25.988000000000003</v>
      </c>
      <c r="CJ80" s="174">
        <f>(AH80/100)*$BW80</f>
        <v>225.22933333333336</v>
      </c>
      <c r="CK80" s="174">
        <f>(AI80/100)*$BW80</f>
        <v>2.1656666666666671</v>
      </c>
      <c r="CL80" s="174">
        <f>(AJ80/100)*$BW80</f>
        <v>8.6626666666666685E-2</v>
      </c>
      <c r="CM80" s="174">
        <f>(AK80/100)*$BW80</f>
        <v>5.8473000000000004E-2</v>
      </c>
      <c r="CN80" s="174">
        <f>(AL80/100)*$BW80</f>
        <v>7.363266666666668E-2</v>
      </c>
      <c r="CO80" s="174">
        <f>(AM80/100)*$BW80</f>
        <v>0</v>
      </c>
      <c r="CP80" s="174">
        <f>(AN80/100)*$BW80</f>
        <v>0</v>
      </c>
      <c r="CQ80" s="174">
        <f>(AO80/100)*$BW80</f>
        <v>3.2485E-2</v>
      </c>
      <c r="CR80" s="174">
        <f>(AP80/100)*$BW80</f>
        <v>5.4141666666666671E-2</v>
      </c>
      <c r="CS80" s="174">
        <f>(AQ80/100)*$BW80</f>
        <v>0.16242500000000001</v>
      </c>
      <c r="CT80" s="174">
        <f>(AR80/100)*$BW80</f>
        <v>0.11044899999999999</v>
      </c>
      <c r="CU80" s="174">
        <f>(AS80/100)*$BW80</f>
        <v>7.363266666666668E-2</v>
      </c>
      <c r="CV80" s="174">
        <f>(AT80/100)*$BW80</f>
        <v>6.4970000000000008</v>
      </c>
      <c r="CW80" s="174">
        <f>(AU80/100)*$BW80</f>
        <v>0</v>
      </c>
      <c r="CX80" s="174">
        <f>(AV80/100)*$BW80</f>
        <v>6.4970000000000008</v>
      </c>
      <c r="CY80" s="174">
        <f>(AW80/100)*$BW80</f>
        <v>0</v>
      </c>
      <c r="CZ80" s="174">
        <f>(AX80/100)*$BW80</f>
        <v>7.363266666666668</v>
      </c>
      <c r="DA80" s="174">
        <f>(AY80/100)*$BW80</f>
        <v>0</v>
      </c>
      <c r="DB80" s="174">
        <f>(AZ80/100)*$BW80</f>
        <v>119.11166666666669</v>
      </c>
      <c r="DC80" s="174">
        <f>(BA80/100)*$BW80</f>
        <v>6.4970000000000008</v>
      </c>
      <c r="DD80" s="174">
        <f>(BB80/100)*$BW80</f>
        <v>0</v>
      </c>
      <c r="DE80" s="174">
        <f>(BC80/100)*$BW80</f>
        <v>0</v>
      </c>
      <c r="DF80" s="174">
        <f>(BD80/100)*$BW80</f>
        <v>58.473000000000013</v>
      </c>
      <c r="DG80" s="174">
        <f>(BE80/100)*$BW80</f>
        <v>25.988000000000003</v>
      </c>
      <c r="DH80" s="174">
        <f>(BF80/100)*$BW80</f>
        <v>0</v>
      </c>
      <c r="DI80" s="174">
        <f>(BG80/100)*$BW80</f>
        <v>67.13566666666668</v>
      </c>
      <c r="DJ80" s="174">
        <f>(BH80/100)*$BW80</f>
        <v>0.51976</v>
      </c>
      <c r="DK80" s="174">
        <f>(BI80/100)*$BW80</f>
        <v>0</v>
      </c>
      <c r="DL80" s="174">
        <f>(BJ80/100)*$BW80</f>
        <v>0</v>
      </c>
      <c r="DM80" s="174">
        <f>(BK80/100)*$BW80</f>
        <v>5.6307333333333345</v>
      </c>
      <c r="DN80" s="174">
        <f>(BL80/100)*$BW80</f>
        <v>0</v>
      </c>
      <c r="DO80" s="174">
        <f>(BM80/100)*$BW80</f>
        <v>0</v>
      </c>
      <c r="DP80" s="174">
        <f>(BN80/100)*$BW80</f>
        <v>0</v>
      </c>
      <c r="DQ80" s="174">
        <f>(BO80/100)*$BW80</f>
        <v>0</v>
      </c>
      <c r="DR80" s="174"/>
      <c r="DS80" s="174">
        <f>BX80/$M80</f>
        <v>349.78562827469153</v>
      </c>
      <c r="DT80" s="174">
        <f>BY80/$M80</f>
        <v>241.85341694839798</v>
      </c>
      <c r="DU80" s="174">
        <f>BZ80/$M80</f>
        <v>1.1067868233231772</v>
      </c>
      <c r="DV80" s="174">
        <f>CA80/$M80</f>
        <v>0.81984209135050157</v>
      </c>
      <c r="DW80" s="174">
        <f>CB80/$M80</f>
        <v>0.57388946394535123</v>
      </c>
      <c r="DX80" s="174">
        <f>CC80/$M80</f>
        <v>57.634899021940264</v>
      </c>
      <c r="DY80" s="174">
        <f>CD80/$M80</f>
        <v>9.428184050530767</v>
      </c>
      <c r="DZ80" s="174">
        <f>CE80/$M80</f>
        <v>42.959725586766282</v>
      </c>
      <c r="EA80" s="174">
        <f>CF80/$M80</f>
        <v>24.59526274051505</v>
      </c>
      <c r="EB80" s="174">
        <f>CG80/$M80</f>
        <v>0.4509131502427759</v>
      </c>
      <c r="EC80" s="174">
        <f>CH80/$M80</f>
        <v>20.496052283762541</v>
      </c>
      <c r="ED80" s="174">
        <f>CI80/$M80</f>
        <v>49.1905254810301</v>
      </c>
      <c r="EE80" s="174">
        <f>CJ80/$M80</f>
        <v>426.31788750226082</v>
      </c>
      <c r="EF80" s="174">
        <f>CK80/$M80</f>
        <v>4.0992104567525081</v>
      </c>
      <c r="EG80" s="174">
        <f>CL80/$M80</f>
        <v>0.16396841827010034</v>
      </c>
      <c r="EH80" s="174">
        <f>CM80/$M80</f>
        <v>0.11067868233231772</v>
      </c>
      <c r="EI80" s="174">
        <f>CN80/$M80</f>
        <v>0.13937315552958529</v>
      </c>
      <c r="EJ80" s="174">
        <f>CO80/$M80</f>
        <v>0</v>
      </c>
      <c r="EK80" s="174">
        <f>CP80/$M80</f>
        <v>0</v>
      </c>
      <c r="EL80" s="174">
        <f>CQ80/$M80</f>
        <v>6.1488156851287612E-2</v>
      </c>
      <c r="EM80" s="174">
        <f>CR80/$M80</f>
        <v>0.1024802614188127</v>
      </c>
      <c r="EN80" s="174">
        <f>CS80/$M80</f>
        <v>0.30744078425643812</v>
      </c>
      <c r="EO80" s="174">
        <f>CT80/$M80</f>
        <v>0.20905973329437788</v>
      </c>
      <c r="EP80" s="174">
        <f>CU80/$M80</f>
        <v>0.13937315552958529</v>
      </c>
      <c r="EQ80" s="174">
        <f>CV80/$M80</f>
        <v>12.297631370257525</v>
      </c>
      <c r="ER80" s="174">
        <f>CW80/$M80</f>
        <v>0</v>
      </c>
      <c r="ES80" s="174">
        <f>CX80/$M80</f>
        <v>12.297631370257525</v>
      </c>
      <c r="ET80" s="174">
        <f>CY80/$M80</f>
        <v>0</v>
      </c>
      <c r="EU80" s="174">
        <f>CZ80/$M80</f>
        <v>13.937315552958529</v>
      </c>
      <c r="EV80" s="174">
        <f>DA80/$M80</f>
        <v>0</v>
      </c>
      <c r="EW80" s="174">
        <f>DB80/$M80</f>
        <v>225.45657512138797</v>
      </c>
      <c r="EX80" s="174">
        <f>DC80/$M80</f>
        <v>12.297631370257525</v>
      </c>
      <c r="EY80" s="174">
        <f>DD80/$M80</f>
        <v>0</v>
      </c>
      <c r="EZ80" s="174">
        <f>DE80/$M80</f>
        <v>0</v>
      </c>
      <c r="FA80" s="174">
        <f>DF80/$M80</f>
        <v>110.67868233231773</v>
      </c>
      <c r="FB80" s="174">
        <f>DG80/$M80</f>
        <v>49.1905254810301</v>
      </c>
      <c r="FC80" s="174">
        <f>DH80/$M80</f>
        <v>0</v>
      </c>
      <c r="FD80" s="174">
        <f>DI80/$M80</f>
        <v>127.07552415932776</v>
      </c>
      <c r="FE80" s="174">
        <f>DJ80/$M80</f>
        <v>0.98381050962060179</v>
      </c>
      <c r="FF80" s="174">
        <f>DK80/$M80</f>
        <v>0</v>
      </c>
      <c r="FG80" s="174">
        <f>DL80/$M80</f>
        <v>0</v>
      </c>
      <c r="FH80" s="174">
        <f>DM80/$M80</f>
        <v>10.657947187556521</v>
      </c>
      <c r="FI80" s="174">
        <f>DN80/$M80</f>
        <v>0</v>
      </c>
      <c r="FJ80" s="174">
        <f>DO80/$M80</f>
        <v>0</v>
      </c>
      <c r="FK80" s="174">
        <f>DP80/$M80</f>
        <v>0</v>
      </c>
      <c r="FL80" s="174">
        <f>DQ80/$M80</f>
        <v>0</v>
      </c>
      <c r="FN80" s="181">
        <f>DT80/MAX(DT$2:DT$108)</f>
        <v>3.7010053923807767E-2</v>
      </c>
      <c r="FO80" s="181">
        <f>DU80/MAX(DU$2:DU$108)</f>
        <v>5.968051092969019E-3</v>
      </c>
      <c r="FP80" s="181">
        <f>DY80/MAX(DY$2:DY$108)</f>
        <v>0.18355553256272134</v>
      </c>
      <c r="FQ80" s="181">
        <f>EA80/MAX(EA$2:EA$108)</f>
        <v>1.2654487929880146E-2</v>
      </c>
      <c r="FR80" s="181">
        <f>EB80/MAX(EB$2:EB$108)</f>
        <v>5.4130718845312072E-3</v>
      </c>
      <c r="FS80" s="181">
        <f>EC80/MAX(EC$2:EC$108)</f>
        <v>5.1893912281456192E-2</v>
      </c>
      <c r="FT80" s="181">
        <f>ED80/MAX(ED$2:ED$108)</f>
        <v>2.5370357115378585E-2</v>
      </c>
      <c r="FU80" s="181">
        <f>EE80/MAX(EE$2:EE$108)</f>
        <v>7.6889600959581403E-2</v>
      </c>
      <c r="FV80" s="181">
        <f>EF80/MAX(EF$2:EF$108)</f>
        <v>3.4895936229664554E-3</v>
      </c>
      <c r="FW80" s="181">
        <f>EG80/MAX(EG$2:EG$108)</f>
        <v>1.2870172916495148E-2</v>
      </c>
      <c r="FX80" s="181">
        <f>EH80/MAX(EH$2:EH$108)</f>
        <v>2.3590998738698202E-2</v>
      </c>
      <c r="FY80" s="181">
        <f>EI80/MAX(EI$2:EI$108)</f>
        <v>1.1383180758512973E-2</v>
      </c>
      <c r="FZ80" s="181">
        <f>EJ80/MAX(EJ$2:EJ$108)</f>
        <v>0</v>
      </c>
      <c r="GA80" s="181">
        <f>EK80/MAX(EK$2:EK$108)</f>
        <v>0</v>
      </c>
      <c r="GB80" s="181">
        <f>EL80/MAX(EL$2:EL$108)</f>
        <v>4.3630550453198826E-3</v>
      </c>
      <c r="GC80" s="181">
        <f>EM80/MAX(EM$2:EM$108)</f>
        <v>1.1555324597085389E-2</v>
      </c>
      <c r="GD80" s="181">
        <f>EN80/MAX(EN$2:EN$108)</f>
        <v>2.9005743653252956E-3</v>
      </c>
      <c r="GE80" s="181">
        <f>EO80/MAX(EO$2:EO$108)</f>
        <v>2.6586744100362485E-2</v>
      </c>
      <c r="GF80" s="181">
        <f>EP80/MAX(EP$2:EP$108)</f>
        <v>4.3242080183489545E-2</v>
      </c>
      <c r="GG80" s="181">
        <f>EQ80/MAX(EQ$2:EQ$108)</f>
        <v>3.7431674432525774E-3</v>
      </c>
      <c r="GH80" s="181">
        <f>ER80/MAX(ER$2:ER$108)</f>
        <v>0</v>
      </c>
      <c r="GI80" s="181">
        <f>ES80/MAX(ES$2:ES$108)</f>
        <v>1.0158575393653077E-2</v>
      </c>
      <c r="GJ80" s="181">
        <f>ET80/MAX(ET$2:ET$108)</f>
        <v>0</v>
      </c>
      <c r="GK80" s="181">
        <f>EU80/MAX(EU$2:EU$108)</f>
        <v>1.054858319996861E-2</v>
      </c>
      <c r="GL80" s="181">
        <f>EV80/MAX(EV$2:EV$108)</f>
        <v>0</v>
      </c>
      <c r="GM80" s="181">
        <f>EW80/MAX(EW$2:EW$108)</f>
        <v>2.0750098790471589E-3</v>
      </c>
      <c r="GN80" s="181">
        <f>EX80/MAX(EX$2:EX$108)</f>
        <v>2.2644604271766038E-3</v>
      </c>
      <c r="GO80" s="181">
        <f>EY80/MAX(EY$2:EY$108)</f>
        <v>0</v>
      </c>
      <c r="GP80" s="181">
        <f>EZ80/MAX(EZ$2:EZ$108)</f>
        <v>0</v>
      </c>
      <c r="GQ80" s="181">
        <f>FA80/MAX(FA$2:FA$108)</f>
        <v>2.054003634306841E-3</v>
      </c>
      <c r="GR80" s="181">
        <f>FB80/MAX(FB$2:FB$108)</f>
        <v>4.3164668182342535E-3</v>
      </c>
      <c r="GS80" s="181">
        <f>FC80/MAX(FC$2:FC$108)</f>
        <v>0</v>
      </c>
      <c r="GT80" s="181">
        <f>FD80/MAX(FD$2:FD$108)</f>
        <v>3.9719030920605863E-3</v>
      </c>
      <c r="GU80" s="181">
        <f>FE80/MAX(FE$2:FE$108)</f>
        <v>1.5106170610084419E-2</v>
      </c>
      <c r="GV80" s="181">
        <f>FF80/MAX(FF$2:FF$108)</f>
        <v>0</v>
      </c>
      <c r="GW80" s="181">
        <f>FG80/MAX(FG$2:FG$108)</f>
        <v>0</v>
      </c>
      <c r="GX80" s="181">
        <f>FH80/MAX(FH$2:FH$108)</f>
        <v>4.8316075211356207E-3</v>
      </c>
      <c r="GY80" s="170">
        <f>MAX(FN80:GX80)</f>
        <v>0.18355553256272134</v>
      </c>
      <c r="GZ80" s="170">
        <f>SUM(FN80:GX80)</f>
        <v>0.59780674009750112</v>
      </c>
      <c r="HA80" s="183">
        <f>GZ80/MAX(GZ$2:GZ$108)</f>
        <v>3.3505111971049481E-2</v>
      </c>
      <c r="HB80" s="168">
        <v>74</v>
      </c>
    </row>
    <row r="81" spans="1:210" s="168" customFormat="1" x14ac:dyDescent="0.3">
      <c r="A81" s="168" t="s">
        <v>512</v>
      </c>
      <c r="B81" s="168">
        <v>18.96</v>
      </c>
      <c r="C81" s="168" t="s">
        <v>601</v>
      </c>
      <c r="D81" s="168">
        <v>101</v>
      </c>
      <c r="G81" s="168" t="s">
        <v>603</v>
      </c>
      <c r="H81" s="168">
        <f>D81*456/16</f>
        <v>2878.5</v>
      </c>
      <c r="K81" s="169">
        <f>AVERAGE(H81:J81)</f>
        <v>2878.5</v>
      </c>
      <c r="M81" s="171">
        <f>B81</f>
        <v>18.96</v>
      </c>
      <c r="Q81" s="171">
        <f>1/B81</f>
        <v>5.2742616033755269E-2</v>
      </c>
      <c r="T81" s="172" t="s">
        <v>571</v>
      </c>
      <c r="U81" s="172" t="s">
        <v>572</v>
      </c>
      <c r="V81" s="173">
        <v>0</v>
      </c>
      <c r="W81" s="173">
        <v>884</v>
      </c>
      <c r="X81" s="173">
        <v>0</v>
      </c>
      <c r="Y81" s="173">
        <v>100</v>
      </c>
      <c r="Z81" s="173">
        <v>0</v>
      </c>
      <c r="AA81" s="173">
        <v>0</v>
      </c>
      <c r="AB81" s="173">
        <v>0</v>
      </c>
      <c r="AC81" s="179">
        <v>0</v>
      </c>
      <c r="AD81" s="173">
        <v>1</v>
      </c>
      <c r="AE81" s="173">
        <v>0.56000000000000005</v>
      </c>
      <c r="AF81" s="173">
        <v>0</v>
      </c>
      <c r="AG81" s="173">
        <v>0</v>
      </c>
      <c r="AH81" s="173">
        <v>1</v>
      </c>
      <c r="AI81" s="173">
        <v>2</v>
      </c>
      <c r="AJ81" s="173">
        <v>0</v>
      </c>
      <c r="AK81" s="173">
        <v>0</v>
      </c>
      <c r="AL81" s="173">
        <v>0</v>
      </c>
      <c r="AM81" s="173">
        <v>0</v>
      </c>
      <c r="AN81" s="173">
        <v>0</v>
      </c>
      <c r="AO81" s="173">
        <v>0</v>
      </c>
      <c r="AP81" s="173">
        <v>0</v>
      </c>
      <c r="AQ81" s="173">
        <v>0</v>
      </c>
      <c r="AR81" s="173">
        <v>0</v>
      </c>
      <c r="AS81" s="173">
        <v>0</v>
      </c>
      <c r="AT81" s="173">
        <v>0</v>
      </c>
      <c r="AU81" s="173">
        <v>0</v>
      </c>
      <c r="AV81" s="173">
        <v>0</v>
      </c>
      <c r="AW81" s="173">
        <v>0</v>
      </c>
      <c r="AX81" s="179">
        <v>0.3</v>
      </c>
      <c r="AY81" s="173">
        <v>0</v>
      </c>
      <c r="AZ81" s="173">
        <v>0</v>
      </c>
      <c r="BA81" s="179">
        <v>0</v>
      </c>
      <c r="BB81" s="179">
        <v>0</v>
      </c>
      <c r="BC81" s="179">
        <v>0</v>
      </c>
      <c r="BD81" s="179">
        <v>0</v>
      </c>
      <c r="BE81" s="179">
        <v>0</v>
      </c>
      <c r="BF81" s="179">
        <v>0</v>
      </c>
      <c r="BG81" s="179">
        <v>0</v>
      </c>
      <c r="BH81" s="179">
        <v>14.35</v>
      </c>
      <c r="BI81" s="179">
        <v>0</v>
      </c>
      <c r="BJ81" s="179">
        <v>0</v>
      </c>
      <c r="BK81" s="179">
        <v>60.2</v>
      </c>
      <c r="BL81" s="173">
        <v>13.808</v>
      </c>
      <c r="BM81" s="173">
        <v>72.960999999999999</v>
      </c>
      <c r="BN81" s="173">
        <v>10.523</v>
      </c>
      <c r="BO81" s="173">
        <v>0</v>
      </c>
      <c r="BP81" s="173">
        <v>13.5</v>
      </c>
      <c r="BQ81" s="172" t="s">
        <v>573</v>
      </c>
      <c r="BR81" s="173">
        <v>216</v>
      </c>
      <c r="BS81" s="172" t="s">
        <v>386</v>
      </c>
      <c r="BT81" s="173">
        <v>0</v>
      </c>
      <c r="BU81" s="168">
        <f>AVERAGE(BP81,BR81)</f>
        <v>114.75</v>
      </c>
      <c r="BV81" s="168">
        <f>_xlfn.STDEV.P(BP81,BR81)</f>
        <v>101.25</v>
      </c>
      <c r="BW81" s="168">
        <f>(1-BT81/100)*K81</f>
        <v>2878.5</v>
      </c>
      <c r="BX81" s="174">
        <f>(V81/100)*$BW81</f>
        <v>0</v>
      </c>
      <c r="BY81" s="174">
        <f>(W81/100)*$BW81</f>
        <v>25445.94</v>
      </c>
      <c r="BZ81" s="174">
        <f>(X81/100)*$BW81</f>
        <v>0</v>
      </c>
      <c r="CA81" s="174">
        <f>(Y81/100)*$BW81</f>
        <v>2878.5</v>
      </c>
      <c r="CB81" s="174">
        <f>(Z81/100)*$BW81</f>
        <v>0</v>
      </c>
      <c r="CC81" s="174">
        <f>(AA81/100)*$BW81</f>
        <v>0</v>
      </c>
      <c r="CD81" s="174">
        <f>(AB81/100)*$BW81</f>
        <v>0</v>
      </c>
      <c r="CE81" s="174">
        <f>(AC81/100)*$BW81</f>
        <v>0</v>
      </c>
      <c r="CF81" s="174">
        <f>(AD81/100)*$BW81</f>
        <v>28.785</v>
      </c>
      <c r="CG81" s="174">
        <f>(AE81/100)*$BW81</f>
        <v>16.119600000000002</v>
      </c>
      <c r="CH81" s="174">
        <f>(AF81/100)*$BW81</f>
        <v>0</v>
      </c>
      <c r="CI81" s="174">
        <f>(AG81/100)*$BW81</f>
        <v>0</v>
      </c>
      <c r="CJ81" s="174">
        <f>(AH81/100)*$BW81</f>
        <v>28.785</v>
      </c>
      <c r="CK81" s="174">
        <f>(AI81/100)*$BW81</f>
        <v>57.57</v>
      </c>
      <c r="CL81" s="174">
        <f>(AJ81/100)*$BW81</f>
        <v>0</v>
      </c>
      <c r="CM81" s="174">
        <f>(AK81/100)*$BW81</f>
        <v>0</v>
      </c>
      <c r="CN81" s="174">
        <f>(AL81/100)*$BW81</f>
        <v>0</v>
      </c>
      <c r="CO81" s="174">
        <f>(AM81/100)*$BW81</f>
        <v>0</v>
      </c>
      <c r="CP81" s="174">
        <f>(AN81/100)*$BW81</f>
        <v>0</v>
      </c>
      <c r="CQ81" s="174">
        <f>(AO81/100)*$BW81</f>
        <v>0</v>
      </c>
      <c r="CR81" s="174">
        <f>(AP81/100)*$BW81</f>
        <v>0</v>
      </c>
      <c r="CS81" s="174">
        <f>(AQ81/100)*$BW81</f>
        <v>0</v>
      </c>
      <c r="CT81" s="174">
        <f>(AR81/100)*$BW81</f>
        <v>0</v>
      </c>
      <c r="CU81" s="174">
        <f>(AS81/100)*$BW81</f>
        <v>0</v>
      </c>
      <c r="CV81" s="174">
        <f>(AT81/100)*$BW81</f>
        <v>0</v>
      </c>
      <c r="CW81" s="174">
        <f>(AU81/100)*$BW81</f>
        <v>0</v>
      </c>
      <c r="CX81" s="174">
        <f>(AV81/100)*$BW81</f>
        <v>0</v>
      </c>
      <c r="CY81" s="174">
        <f>(AW81/100)*$BW81</f>
        <v>0</v>
      </c>
      <c r="CZ81" s="174">
        <f>(AX81/100)*$BW81</f>
        <v>8.6355000000000004</v>
      </c>
      <c r="DA81" s="174">
        <f>(AY81/100)*$BW81</f>
        <v>0</v>
      </c>
      <c r="DB81" s="174">
        <f>(AZ81/100)*$BW81</f>
        <v>0</v>
      </c>
      <c r="DC81" s="174">
        <f>(BA81/100)*$BW81</f>
        <v>0</v>
      </c>
      <c r="DD81" s="174">
        <f>(BB81/100)*$BW81</f>
        <v>0</v>
      </c>
      <c r="DE81" s="174">
        <f>(BC81/100)*$BW81</f>
        <v>0</v>
      </c>
      <c r="DF81" s="174">
        <f>(BD81/100)*$BW81</f>
        <v>0</v>
      </c>
      <c r="DG81" s="174">
        <f>(BE81/100)*$BW81</f>
        <v>0</v>
      </c>
      <c r="DH81" s="174">
        <f>(BF81/100)*$BW81</f>
        <v>0</v>
      </c>
      <c r="DI81" s="174">
        <f>(BG81/100)*$BW81</f>
        <v>0</v>
      </c>
      <c r="DJ81" s="174">
        <f>(BH81/100)*$BW81</f>
        <v>413.06474999999995</v>
      </c>
      <c r="DK81" s="174">
        <f>(BI81/100)*$BW81</f>
        <v>0</v>
      </c>
      <c r="DL81" s="174">
        <f>(BJ81/100)*$BW81</f>
        <v>0</v>
      </c>
      <c r="DM81" s="174">
        <f>(BK81/100)*$BW81</f>
        <v>1732.857</v>
      </c>
      <c r="DN81" s="174">
        <f>(BL81/100)*$BW81</f>
        <v>397.46328</v>
      </c>
      <c r="DO81" s="174">
        <f>(BM81/100)*$BW81</f>
        <v>2100.1823850000001</v>
      </c>
      <c r="DP81" s="174">
        <f>(BN81/100)*$BW81</f>
        <v>302.90455499999996</v>
      </c>
      <c r="DQ81" s="174">
        <f>(BO81/100)*$BW81</f>
        <v>0</v>
      </c>
      <c r="DR81" s="174"/>
      <c r="DS81" s="174">
        <f>BX81/$M81</f>
        <v>0</v>
      </c>
      <c r="DT81" s="174">
        <f>BY81/$M81</f>
        <v>1342.0854430379745</v>
      </c>
      <c r="DU81" s="174">
        <f>BZ81/$M81</f>
        <v>0</v>
      </c>
      <c r="DV81" s="174">
        <f>CA81/$M81</f>
        <v>151.81962025316454</v>
      </c>
      <c r="DW81" s="174">
        <f>CB81/$M81</f>
        <v>0</v>
      </c>
      <c r="DX81" s="174">
        <f>CC81/$M81</f>
        <v>0</v>
      </c>
      <c r="DY81" s="174">
        <f>CD81/$M81</f>
        <v>0</v>
      </c>
      <c r="DZ81" s="174">
        <f>CE81/$M81</f>
        <v>0</v>
      </c>
      <c r="EA81" s="174">
        <f>CF81/$M81</f>
        <v>1.5181962025316456</v>
      </c>
      <c r="EB81" s="174">
        <f>CG81/$M81</f>
        <v>0.85018987341772156</v>
      </c>
      <c r="EC81" s="174">
        <f>CH81/$M81</f>
        <v>0</v>
      </c>
      <c r="ED81" s="174">
        <f>CI81/$M81</f>
        <v>0</v>
      </c>
      <c r="EE81" s="174">
        <f>CJ81/$M81</f>
        <v>1.5181962025316456</v>
      </c>
      <c r="EF81" s="174">
        <f>CK81/$M81</f>
        <v>3.0363924050632911</v>
      </c>
      <c r="EG81" s="174">
        <f>CL81/$M81</f>
        <v>0</v>
      </c>
      <c r="EH81" s="174">
        <f>CM81/$M81</f>
        <v>0</v>
      </c>
      <c r="EI81" s="174">
        <f>CN81/$M81</f>
        <v>0</v>
      </c>
      <c r="EJ81" s="174">
        <f>CO81/$M81</f>
        <v>0</v>
      </c>
      <c r="EK81" s="174">
        <f>CP81/$M81</f>
        <v>0</v>
      </c>
      <c r="EL81" s="174">
        <f>CQ81/$M81</f>
        <v>0</v>
      </c>
      <c r="EM81" s="174">
        <f>CR81/$M81</f>
        <v>0</v>
      </c>
      <c r="EN81" s="174">
        <f>CS81/$M81</f>
        <v>0</v>
      </c>
      <c r="EO81" s="174">
        <f>CT81/$M81</f>
        <v>0</v>
      </c>
      <c r="EP81" s="174">
        <f>CU81/$M81</f>
        <v>0</v>
      </c>
      <c r="EQ81" s="174">
        <f>CV81/$M81</f>
        <v>0</v>
      </c>
      <c r="ER81" s="174">
        <f>CW81/$M81</f>
        <v>0</v>
      </c>
      <c r="ES81" s="174">
        <f>CX81/$M81</f>
        <v>0</v>
      </c>
      <c r="ET81" s="174">
        <f>CY81/$M81</f>
        <v>0</v>
      </c>
      <c r="EU81" s="174">
        <f>CZ81/$M81</f>
        <v>0.45545886075949366</v>
      </c>
      <c r="EV81" s="174">
        <f>DA81/$M81</f>
        <v>0</v>
      </c>
      <c r="EW81" s="174">
        <f>DB81/$M81</f>
        <v>0</v>
      </c>
      <c r="EX81" s="174">
        <f>DC81/$M81</f>
        <v>0</v>
      </c>
      <c r="EY81" s="174">
        <f>DD81/$M81</f>
        <v>0</v>
      </c>
      <c r="EZ81" s="174">
        <f>DE81/$M81</f>
        <v>0</v>
      </c>
      <c r="FA81" s="174">
        <f>DF81/$M81</f>
        <v>0</v>
      </c>
      <c r="FB81" s="174">
        <f>DG81/$M81</f>
        <v>0</v>
      </c>
      <c r="FC81" s="174">
        <f>DH81/$M81</f>
        <v>0</v>
      </c>
      <c r="FD81" s="174">
        <f>DI81/$M81</f>
        <v>0</v>
      </c>
      <c r="FE81" s="174">
        <f>DJ81/$M81</f>
        <v>21.786115506329111</v>
      </c>
      <c r="FF81" s="174">
        <f>DK81/$M81</f>
        <v>0</v>
      </c>
      <c r="FG81" s="174">
        <f>DL81/$M81</f>
        <v>0</v>
      </c>
      <c r="FH81" s="174">
        <f>DM81/$M81</f>
        <v>91.395411392405052</v>
      </c>
      <c r="FI81" s="174">
        <f>DN81/$M81</f>
        <v>20.96325316455696</v>
      </c>
      <c r="FJ81" s="174">
        <f>DO81/$M81</f>
        <v>110.76911313291139</v>
      </c>
      <c r="FK81" s="174">
        <f>DP81/$M81</f>
        <v>15.975978639240504</v>
      </c>
      <c r="FL81" s="174">
        <f>DQ81/$M81</f>
        <v>0</v>
      </c>
      <c r="FN81" s="181">
        <f>DT81/MAX(DT$2:DT$108)</f>
        <v>0.20537503767329712</v>
      </c>
      <c r="FO81" s="181">
        <f>DU81/MAX(DU$2:DU$108)</f>
        <v>0</v>
      </c>
      <c r="FP81" s="181">
        <f>DY81/MAX(DY$2:DY$108)</f>
        <v>0</v>
      </c>
      <c r="FQ81" s="181">
        <f>EA81/MAX(EA$2:EA$108)</f>
        <v>7.8112585024266601E-4</v>
      </c>
      <c r="FR81" s="181">
        <f>EB81/MAX(EB$2:EB$108)</f>
        <v>1.0206264549687183E-2</v>
      </c>
      <c r="FS81" s="181">
        <f>EC81/MAX(EC$2:EC$108)</f>
        <v>0</v>
      </c>
      <c r="FT81" s="181">
        <f>ED81/MAX(ED$2:ED$108)</f>
        <v>0</v>
      </c>
      <c r="FU81" s="181">
        <f>EE81/MAX(EE$2:EE$108)</f>
        <v>2.7381797389486968E-4</v>
      </c>
      <c r="FV81" s="181">
        <f>EF81/MAX(EF$2:EF$108)</f>
        <v>2.5848332710213819E-3</v>
      </c>
      <c r="FW81" s="181">
        <f>EG81/MAX(EG$2:EG$108)</f>
        <v>0</v>
      </c>
      <c r="FX81" s="181">
        <f>EH81/MAX(EH$2:EH$108)</f>
        <v>0</v>
      </c>
      <c r="FY81" s="181">
        <f>EI81/MAX(EI$2:EI$108)</f>
        <v>0</v>
      </c>
      <c r="FZ81" s="181">
        <f>EJ81/MAX(EJ$2:EJ$108)</f>
        <v>0</v>
      </c>
      <c r="GA81" s="181">
        <f>EK81/MAX(EK$2:EK$108)</f>
        <v>0</v>
      </c>
      <c r="GB81" s="181">
        <f>EL81/MAX(EL$2:EL$108)</f>
        <v>0</v>
      </c>
      <c r="GC81" s="181">
        <f>EM81/MAX(EM$2:EM$108)</f>
        <v>0</v>
      </c>
      <c r="GD81" s="181">
        <f>EN81/MAX(EN$2:EN$108)</f>
        <v>0</v>
      </c>
      <c r="GE81" s="181">
        <f>EO81/MAX(EO$2:EO$108)</f>
        <v>0</v>
      </c>
      <c r="GF81" s="181">
        <f>EP81/MAX(EP$2:EP$108)</f>
        <v>0</v>
      </c>
      <c r="GG81" s="181">
        <f>EQ81/MAX(EQ$2:EQ$108)</f>
        <v>0</v>
      </c>
      <c r="GH81" s="181">
        <f>ER81/MAX(ER$2:ER$108)</f>
        <v>0</v>
      </c>
      <c r="GI81" s="181">
        <f>ES81/MAX(ES$2:ES$108)</f>
        <v>0</v>
      </c>
      <c r="GJ81" s="181">
        <f>ET81/MAX(ET$2:ET$108)</f>
        <v>0</v>
      </c>
      <c r="GK81" s="181">
        <f>EU81/MAX(EU$2:EU$108)</f>
        <v>3.4471815383878415E-4</v>
      </c>
      <c r="GL81" s="181">
        <f>EV81/MAX(EV$2:EV$108)</f>
        <v>0</v>
      </c>
      <c r="GM81" s="181">
        <f>EW81/MAX(EW$2:EW$108)</f>
        <v>0</v>
      </c>
      <c r="GN81" s="181">
        <f>EX81/MAX(EX$2:EX$108)</f>
        <v>0</v>
      </c>
      <c r="GO81" s="181">
        <f>EY81/MAX(EY$2:EY$108)</f>
        <v>0</v>
      </c>
      <c r="GP81" s="181">
        <f>EZ81/MAX(EZ$2:EZ$108)</f>
        <v>0</v>
      </c>
      <c r="GQ81" s="181">
        <f>FA81/MAX(FA$2:FA$108)</f>
        <v>0</v>
      </c>
      <c r="GR81" s="181">
        <f>FB81/MAX(FB$2:FB$108)</f>
        <v>0</v>
      </c>
      <c r="GS81" s="181">
        <f>FC81/MAX(FC$2:FC$108)</f>
        <v>0</v>
      </c>
      <c r="GT81" s="181">
        <f>FD81/MAX(FD$2:FD$108)</f>
        <v>0</v>
      </c>
      <c r="GU81" s="181">
        <f>FE81/MAX(FE$2:FE$108)</f>
        <v>0.33452049409040135</v>
      </c>
      <c r="GV81" s="181">
        <f>FF81/MAX(FF$2:FF$108)</f>
        <v>0</v>
      </c>
      <c r="GW81" s="181">
        <f>FG81/MAX(FG$2:FG$108)</f>
        <v>0</v>
      </c>
      <c r="GX81" s="181">
        <f>FH81/MAX(FH$2:FH$108)</f>
        <v>4.1432627626114944E-2</v>
      </c>
      <c r="GY81" s="170">
        <f>MAX(FN81:GX81)</f>
        <v>0.33452049409040135</v>
      </c>
      <c r="GZ81" s="170">
        <f>SUM(FN81:GX81)</f>
        <v>0.59551891918849842</v>
      </c>
      <c r="HA81" s="183">
        <f>GZ81/MAX(GZ$2:GZ$108)</f>
        <v>3.3376887094037654E-2</v>
      </c>
      <c r="HB81" s="168">
        <v>59</v>
      </c>
    </row>
    <row r="82" spans="1:210" s="168" customFormat="1" x14ac:dyDescent="0.3">
      <c r="A82" s="168" t="s">
        <v>67</v>
      </c>
      <c r="B82" s="168">
        <v>1.47</v>
      </c>
      <c r="C82" s="168" t="s">
        <v>50</v>
      </c>
      <c r="D82" s="168">
        <v>222</v>
      </c>
      <c r="H82" s="168">
        <v>222</v>
      </c>
      <c r="K82" s="169">
        <f>AVERAGE(H82:J82)</f>
        <v>222</v>
      </c>
      <c r="L82" s="169"/>
      <c r="M82" s="170">
        <f>B82*D82/453.5</f>
        <v>0.71960308710033072</v>
      </c>
      <c r="N82" s="169"/>
      <c r="O82" s="169"/>
      <c r="P82" s="169">
        <f>K82/B82</f>
        <v>151.0204081632653</v>
      </c>
      <c r="Q82" s="171">
        <f>1/B82</f>
        <v>0.68027210884353739</v>
      </c>
      <c r="R82" s="168">
        <f>1/K82</f>
        <v>4.5045045045045045E-3</v>
      </c>
      <c r="T82" s="178" t="s">
        <v>422</v>
      </c>
      <c r="U82" s="178" t="s">
        <v>423</v>
      </c>
      <c r="V82" s="179">
        <v>83.96</v>
      </c>
      <c r="W82" s="179">
        <v>57</v>
      </c>
      <c r="X82" s="179">
        <v>0.36</v>
      </c>
      <c r="Y82" s="179">
        <v>0.14000000000000001</v>
      </c>
      <c r="Z82" s="179">
        <v>0.32</v>
      </c>
      <c r="AA82" s="179">
        <v>15.23</v>
      </c>
      <c r="AB82" s="179">
        <v>3.1</v>
      </c>
      <c r="AC82" s="179">
        <v>9.75</v>
      </c>
      <c r="AD82" s="179">
        <v>9</v>
      </c>
      <c r="AE82" s="179">
        <v>0.18</v>
      </c>
      <c r="AF82" s="179">
        <v>7</v>
      </c>
      <c r="AG82" s="179">
        <v>12</v>
      </c>
      <c r="AH82" s="179">
        <v>116</v>
      </c>
      <c r="AI82" s="179">
        <v>1</v>
      </c>
      <c r="AJ82" s="179">
        <v>0.1</v>
      </c>
      <c r="AK82" s="179">
        <v>8.2000000000000003E-2</v>
      </c>
      <c r="AL82" s="179">
        <v>4.8000000000000001E-2</v>
      </c>
      <c r="AM82" s="179">
        <v>0.1</v>
      </c>
      <c r="AN82" s="179">
        <v>4.3</v>
      </c>
      <c r="AO82" s="179">
        <v>1.2E-2</v>
      </c>
      <c r="AP82" s="179">
        <v>2.5999999999999999E-2</v>
      </c>
      <c r="AQ82" s="179">
        <v>0.161</v>
      </c>
      <c r="AR82" s="179">
        <v>4.9000000000000002E-2</v>
      </c>
      <c r="AS82" s="179">
        <v>2.9000000000000001E-2</v>
      </c>
      <c r="AT82" s="179">
        <v>7</v>
      </c>
      <c r="AU82" s="179">
        <v>0</v>
      </c>
      <c r="AV82" s="179">
        <v>7</v>
      </c>
      <c r="AW82" s="179">
        <v>7</v>
      </c>
      <c r="AX82" s="179">
        <v>5.0999999999999996</v>
      </c>
      <c r="AY82" s="179">
        <v>0</v>
      </c>
      <c r="AZ82" s="179">
        <v>25</v>
      </c>
      <c r="BA82" s="179">
        <v>1</v>
      </c>
      <c r="BB82" s="179">
        <v>0</v>
      </c>
      <c r="BC82" s="179">
        <v>1</v>
      </c>
      <c r="BD82" s="179">
        <v>14</v>
      </c>
      <c r="BE82" s="179">
        <v>2</v>
      </c>
      <c r="BF82" s="179">
        <v>0</v>
      </c>
      <c r="BG82" s="179">
        <v>44</v>
      </c>
      <c r="BH82" s="179">
        <v>0.12</v>
      </c>
      <c r="BI82" s="179">
        <v>0</v>
      </c>
      <c r="BJ82" s="179">
        <v>0</v>
      </c>
      <c r="BK82" s="179">
        <v>4.4000000000000004</v>
      </c>
      <c r="BL82" s="179">
        <v>2.1999999999999999E-2</v>
      </c>
      <c r="BM82" s="179">
        <v>8.4000000000000005E-2</v>
      </c>
      <c r="BN82" s="179">
        <v>9.4E-2</v>
      </c>
      <c r="BO82" s="179">
        <v>0</v>
      </c>
      <c r="BP82" s="179">
        <v>140</v>
      </c>
      <c r="BQ82" s="178" t="s">
        <v>382</v>
      </c>
      <c r="BR82" s="179">
        <v>161</v>
      </c>
      <c r="BS82" s="178" t="s">
        <v>410</v>
      </c>
      <c r="BT82" s="179">
        <v>10</v>
      </c>
      <c r="BU82" s="168">
        <f>AVERAGE(BP82,BR82)</f>
        <v>150.5</v>
      </c>
      <c r="BV82" s="168">
        <f>_xlfn.STDEV.P(BP82,BR82)</f>
        <v>10.5</v>
      </c>
      <c r="BW82" s="168">
        <f>(1-BT82/100)*K82</f>
        <v>199.8</v>
      </c>
      <c r="BX82" s="174">
        <f>(V82/100)*$BW82</f>
        <v>167.75207999999998</v>
      </c>
      <c r="BY82" s="174">
        <f>(W82/100)*$BW82</f>
        <v>113.886</v>
      </c>
      <c r="BZ82" s="174">
        <f>(X82/100)*$BW82</f>
        <v>0.71928000000000003</v>
      </c>
      <c r="CA82" s="174">
        <f>(Y82/100)*$BW82</f>
        <v>0.27972000000000008</v>
      </c>
      <c r="CB82" s="174">
        <f>(Z82/100)*$BW82</f>
        <v>0.63936000000000004</v>
      </c>
      <c r="CC82" s="174">
        <f>(AA82/100)*$BW82</f>
        <v>30.429539999999999</v>
      </c>
      <c r="CD82" s="174">
        <f>(AB82/100)*$BW82</f>
        <v>6.1938000000000004</v>
      </c>
      <c r="CE82" s="174">
        <f>(AC82/100)*$BW82</f>
        <v>19.480500000000003</v>
      </c>
      <c r="CF82" s="174">
        <f>(AD82/100)*$BW82</f>
        <v>17.981999999999999</v>
      </c>
      <c r="CG82" s="174">
        <f>(AE82/100)*$BW82</f>
        <v>0.35964000000000002</v>
      </c>
      <c r="CH82" s="174">
        <f>(AF82/100)*$BW82</f>
        <v>13.986000000000002</v>
      </c>
      <c r="CI82" s="174">
        <f>(AG82/100)*$BW82</f>
        <v>23.975999999999999</v>
      </c>
      <c r="CJ82" s="174">
        <f>(AH82/100)*$BW82</f>
        <v>231.768</v>
      </c>
      <c r="CK82" s="174">
        <f>(AI82/100)*$BW82</f>
        <v>1.9980000000000002</v>
      </c>
      <c r="CL82" s="174">
        <f>(AJ82/100)*$BW82</f>
        <v>0.19980000000000001</v>
      </c>
      <c r="CM82" s="174">
        <f>(AK82/100)*$BW82</f>
        <v>0.16383600000000001</v>
      </c>
      <c r="CN82" s="174">
        <f>(AL82/100)*$BW82</f>
        <v>9.5904000000000003E-2</v>
      </c>
      <c r="CO82" s="174">
        <f>(AM82/100)*$BW82</f>
        <v>0.19980000000000001</v>
      </c>
      <c r="CP82" s="174">
        <f>(AN82/100)*$BW82</f>
        <v>8.5914000000000001</v>
      </c>
      <c r="CQ82" s="174">
        <f>(AO82/100)*$BW82</f>
        <v>2.3976000000000001E-2</v>
      </c>
      <c r="CR82" s="174">
        <f>(AP82/100)*$BW82</f>
        <v>5.1948000000000001E-2</v>
      </c>
      <c r="CS82" s="174">
        <f>(AQ82/100)*$BW82</f>
        <v>0.32167800000000002</v>
      </c>
      <c r="CT82" s="174">
        <f>(AR82/100)*$BW82</f>
        <v>9.7902000000000003E-2</v>
      </c>
      <c r="CU82" s="174">
        <f>(AS82/100)*$BW82</f>
        <v>5.7942E-2</v>
      </c>
      <c r="CV82" s="174">
        <f>(AT82/100)*$BW82</f>
        <v>13.986000000000002</v>
      </c>
      <c r="CW82" s="174">
        <f>(AU82/100)*$BW82</f>
        <v>0</v>
      </c>
      <c r="CX82" s="174">
        <f>(AV82/100)*$BW82</f>
        <v>13.986000000000002</v>
      </c>
      <c r="CY82" s="174">
        <f>(AW82/100)*$BW82</f>
        <v>13.986000000000002</v>
      </c>
      <c r="CZ82" s="174">
        <f>(AX82/100)*$BW82</f>
        <v>10.1898</v>
      </c>
      <c r="DA82" s="174">
        <f>(AY82/100)*$BW82</f>
        <v>0</v>
      </c>
      <c r="DB82" s="174">
        <f>(AZ82/100)*$BW82</f>
        <v>49.95</v>
      </c>
      <c r="DC82" s="174">
        <f>(BA82/100)*$BW82</f>
        <v>1.9980000000000002</v>
      </c>
      <c r="DD82" s="174">
        <f>(BB82/100)*$BW82</f>
        <v>0</v>
      </c>
      <c r="DE82" s="174">
        <f>(BC82/100)*$BW82</f>
        <v>1.9980000000000002</v>
      </c>
      <c r="DF82" s="174">
        <f>(BD82/100)*$BW82</f>
        <v>27.972000000000005</v>
      </c>
      <c r="DG82" s="174">
        <f>(BE82/100)*$BW82</f>
        <v>3.9960000000000004</v>
      </c>
      <c r="DH82" s="174">
        <f>(BF82/100)*$BW82</f>
        <v>0</v>
      </c>
      <c r="DI82" s="174">
        <f>(BG82/100)*$BW82</f>
        <v>87.912000000000006</v>
      </c>
      <c r="DJ82" s="174">
        <f>(BH82/100)*$BW82</f>
        <v>0.23976</v>
      </c>
      <c r="DK82" s="174">
        <f>(BI82/100)*$BW82</f>
        <v>0</v>
      </c>
      <c r="DL82" s="174">
        <f>(BJ82/100)*$BW82</f>
        <v>0</v>
      </c>
      <c r="DM82" s="174">
        <f>(BK82/100)*$BW82</f>
        <v>8.7912000000000017</v>
      </c>
      <c r="DN82" s="174">
        <f>(BL82/100)*$BW82</f>
        <v>4.3956000000000002E-2</v>
      </c>
      <c r="DO82" s="174">
        <f>(BM82/100)*$BW82</f>
        <v>0.16783200000000001</v>
      </c>
      <c r="DP82" s="174">
        <f>(BN82/100)*$BW82</f>
        <v>0.18781200000000001</v>
      </c>
      <c r="DQ82" s="174">
        <f>(BO82/100)*$BW82</f>
        <v>0</v>
      </c>
      <c r="DR82" s="174"/>
      <c r="DS82" s="174">
        <f>BX82/$M82</f>
        <v>233.11751020408161</v>
      </c>
      <c r="DT82" s="174">
        <f>BY82/$M82</f>
        <v>158.26224489795919</v>
      </c>
      <c r="DU82" s="174">
        <f>BZ82/$M82</f>
        <v>0.99955102040816335</v>
      </c>
      <c r="DV82" s="174">
        <f>CA82/$M82</f>
        <v>0.38871428571428585</v>
      </c>
      <c r="DW82" s="174">
        <f>CB82/$M82</f>
        <v>0.88848979591836741</v>
      </c>
      <c r="DX82" s="174">
        <f>CC82/$M82</f>
        <v>42.286561224489795</v>
      </c>
      <c r="DY82" s="174">
        <f>CD82/$M82</f>
        <v>8.607244897959184</v>
      </c>
      <c r="DZ82" s="174">
        <f>CE82/$M82</f>
        <v>27.071173469387762</v>
      </c>
      <c r="EA82" s="174">
        <f>CF82/$M82</f>
        <v>24.988775510204082</v>
      </c>
      <c r="EB82" s="174">
        <f>CG82/$M82</f>
        <v>0.49977551020408167</v>
      </c>
      <c r="EC82" s="174">
        <f>CH82/$M82</f>
        <v>19.43571428571429</v>
      </c>
      <c r="ED82" s="174">
        <f>CI82/$M82</f>
        <v>33.318367346938778</v>
      </c>
      <c r="EE82" s="174">
        <f>CJ82/$M82</f>
        <v>322.07755102040818</v>
      </c>
      <c r="EF82" s="174">
        <f>CK82/$M82</f>
        <v>2.7765306122448985</v>
      </c>
      <c r="EG82" s="174">
        <f>CL82/$M82</f>
        <v>0.27765306122448979</v>
      </c>
      <c r="EH82" s="174">
        <f>CM82/$M82</f>
        <v>0.22767551020408167</v>
      </c>
      <c r="EI82" s="174">
        <f>CN82/$M82</f>
        <v>0.13327346938775511</v>
      </c>
      <c r="EJ82" s="174">
        <f>CO82/$M82</f>
        <v>0.27765306122448979</v>
      </c>
      <c r="EK82" s="174">
        <f>CP82/$M82</f>
        <v>11.939081632653062</v>
      </c>
      <c r="EL82" s="174">
        <f>CQ82/$M82</f>
        <v>3.3318367346938778E-2</v>
      </c>
      <c r="EM82" s="174">
        <f>CR82/$M82</f>
        <v>7.2189795918367355E-2</v>
      </c>
      <c r="EN82" s="174">
        <f>CS82/$M82</f>
        <v>0.44702142857142863</v>
      </c>
      <c r="EO82" s="174">
        <f>CT82/$M82</f>
        <v>0.13605</v>
      </c>
      <c r="EP82" s="174">
        <f>CU82/$M82</f>
        <v>8.0519387755102048E-2</v>
      </c>
      <c r="EQ82" s="174">
        <f>CV82/$M82</f>
        <v>19.43571428571429</v>
      </c>
      <c r="ER82" s="174">
        <f>CW82/$M82</f>
        <v>0</v>
      </c>
      <c r="ES82" s="174">
        <f>CX82/$M82</f>
        <v>19.43571428571429</v>
      </c>
      <c r="ET82" s="174">
        <f>CY82/$M82</f>
        <v>19.43571428571429</v>
      </c>
      <c r="EU82" s="174">
        <f>CZ82/$M82</f>
        <v>14.160306122448981</v>
      </c>
      <c r="EV82" s="174">
        <f>DA82/$M82</f>
        <v>0</v>
      </c>
      <c r="EW82" s="174">
        <f>DB82/$M82</f>
        <v>69.413265306122454</v>
      </c>
      <c r="EX82" s="174">
        <f>DC82/$M82</f>
        <v>2.7765306122448985</v>
      </c>
      <c r="EY82" s="174">
        <f>DD82/$M82</f>
        <v>0</v>
      </c>
      <c r="EZ82" s="174">
        <f>DE82/$M82</f>
        <v>2.7765306122448985</v>
      </c>
      <c r="FA82" s="174">
        <f>DF82/$M82</f>
        <v>38.871428571428581</v>
      </c>
      <c r="FB82" s="174">
        <f>DG82/$M82</f>
        <v>5.553061224489797</v>
      </c>
      <c r="FC82" s="174">
        <f>DH82/$M82</f>
        <v>0</v>
      </c>
      <c r="FD82" s="174">
        <f>DI82/$M82</f>
        <v>122.16734693877552</v>
      </c>
      <c r="FE82" s="174">
        <f>DJ82/$M82</f>
        <v>0.33318367346938776</v>
      </c>
      <c r="FF82" s="174">
        <f>DK82/$M82</f>
        <v>0</v>
      </c>
      <c r="FG82" s="174">
        <f>DL82/$M82</f>
        <v>0</v>
      </c>
      <c r="FH82" s="174">
        <f>DM82/$M82</f>
        <v>12.216734693877553</v>
      </c>
      <c r="FI82" s="174">
        <f>DN82/$M82</f>
        <v>6.1083673469387763E-2</v>
      </c>
      <c r="FJ82" s="174">
        <f>DO82/$M82</f>
        <v>0.23322857142857145</v>
      </c>
      <c r="FK82" s="174">
        <f>DP82/$M82</f>
        <v>0.26099387755102044</v>
      </c>
      <c r="FL82" s="174">
        <f>DQ82/$M82</f>
        <v>0</v>
      </c>
      <c r="FN82" s="181">
        <f>DT82/MAX(DT$2:DT$108)</f>
        <v>2.4218364543619645E-2</v>
      </c>
      <c r="FO82" s="181">
        <f>DU82/MAX(DU$2:DU$108)</f>
        <v>5.3898107875136611E-3</v>
      </c>
      <c r="FP82" s="181">
        <f>DY82/MAX(DY$2:DY$108)</f>
        <v>0.1675728234276167</v>
      </c>
      <c r="FQ82" s="181">
        <f>EA82/MAX(EA$2:EA$108)</f>
        <v>1.2856953853778597E-2</v>
      </c>
      <c r="FR82" s="181">
        <f>EB82/MAX(EB$2:EB$108)</f>
        <v>5.9996492925663922E-3</v>
      </c>
      <c r="FS82" s="181">
        <f>EC82/MAX(EC$2:EC$108)</f>
        <v>4.9209244702665765E-2</v>
      </c>
      <c r="FT82" s="181">
        <f>ED82/MAX(ED$2:ED$108)</f>
        <v>1.7184180689819788E-2</v>
      </c>
      <c r="FU82" s="181">
        <f>EE82/MAX(EE$2:EE$108)</f>
        <v>5.8089081180922944E-2</v>
      </c>
      <c r="FV82" s="181">
        <f>EF82/MAX(EF$2:EF$108)</f>
        <v>2.3636169990981074E-3</v>
      </c>
      <c r="FW82" s="181">
        <f>EG82/MAX(EG$2:EG$108)</f>
        <v>2.1793482833181759E-2</v>
      </c>
      <c r="FX82" s="181">
        <f>EH82/MAX(EH$2:EH$108)</f>
        <v>4.8528700928422812E-2</v>
      </c>
      <c r="FY82" s="181">
        <f>EI82/MAX(EI$2:EI$108)</f>
        <v>1.0884994219944499E-2</v>
      </c>
      <c r="FZ82" s="181">
        <f>EJ82/MAX(EJ$2:EJ$108)</f>
        <v>4.562171864553926E-4</v>
      </c>
      <c r="GA82" s="181">
        <f>EK82/MAX(EK$2:EK$108)</f>
        <v>3.0883825045525212E-2</v>
      </c>
      <c r="GB82" s="181">
        <f>EL82/MAX(EL$2:EL$108)</f>
        <v>2.3641930121025946E-3</v>
      </c>
      <c r="GC82" s="181">
        <f>EM82/MAX(EM$2:EM$108)</f>
        <v>8.139875063598848E-3</v>
      </c>
      <c r="GD82" s="181">
        <f>EN82/MAX(EN$2:EN$108)</f>
        <v>4.2174589802758938E-3</v>
      </c>
      <c r="GE82" s="181">
        <f>EO82/MAX(EO$2:EO$108)</f>
        <v>1.7301880557558283E-2</v>
      </c>
      <c r="GF82" s="181">
        <f>EP82/MAX(EP$2:EP$108)</f>
        <v>2.4982040540027152E-2</v>
      </c>
      <c r="GG82" s="181">
        <f>EQ82/MAX(EQ$2:EQ$108)</f>
        <v>5.9158654833805831E-3</v>
      </c>
      <c r="GH82" s="181">
        <f>ER82/MAX(ER$2:ER$108)</f>
        <v>0</v>
      </c>
      <c r="GI82" s="181">
        <f>ES82/MAX(ES$2:ES$108)</f>
        <v>1.605505669802771E-2</v>
      </c>
      <c r="GJ82" s="181">
        <f>ET82/MAX(ET$2:ET$108)</f>
        <v>3.7202865410950066E-3</v>
      </c>
      <c r="GK82" s="181">
        <f>EU82/MAX(EU$2:EU$108)</f>
        <v>1.0717355627208309E-2</v>
      </c>
      <c r="GL82" s="181">
        <f>EV82/MAX(EV$2:EV$108)</f>
        <v>0</v>
      </c>
      <c r="GM82" s="181">
        <f>EW82/MAX(EW$2:EW$108)</f>
        <v>6.3885123407723488E-4</v>
      </c>
      <c r="GN82" s="181">
        <f>EX82/MAX(EX$2:EX$108)</f>
        <v>5.1126460917337905E-4</v>
      </c>
      <c r="GO82" s="181">
        <f>EY82/MAX(EY$2:EY$108)</f>
        <v>0</v>
      </c>
      <c r="GP82" s="181">
        <f>EZ82/MAX(EZ$2:EZ$108)</f>
        <v>1.2277996797807633E-4</v>
      </c>
      <c r="GQ82" s="181">
        <f>FA82/MAX(FA$2:FA$108)</f>
        <v>7.2138603273829826E-4</v>
      </c>
      <c r="GR82" s="181">
        <f>FB82/MAX(FB$2:FB$108)</f>
        <v>4.8728092007021049E-4</v>
      </c>
      <c r="GS82" s="181">
        <f>FC82/MAX(FC$2:FC$108)</f>
        <v>0</v>
      </c>
      <c r="GT82" s="181">
        <f>FD82/MAX(FD$2:FD$108)</f>
        <v>3.818491926474914E-3</v>
      </c>
      <c r="GU82" s="181">
        <f>FE82/MAX(FE$2:FE$108)</f>
        <v>5.1159541056988844E-3</v>
      </c>
      <c r="GV82" s="181">
        <f>FF82/MAX(FF$2:FF$108)</f>
        <v>0</v>
      </c>
      <c r="GW82" s="181">
        <f>FG82/MAX(FG$2:FG$108)</f>
        <v>0</v>
      </c>
      <c r="GX82" s="181">
        <f>FH82/MAX(FH$2:FH$108)</f>
        <v>5.5382585587938037E-3</v>
      </c>
      <c r="GY82" s="170">
        <f>MAX(FN82:GX82)</f>
        <v>0.1675728234276167</v>
      </c>
      <c r="GZ82" s="170">
        <f>SUM(FN82:GX82)</f>
        <v>0.56579922554941053</v>
      </c>
      <c r="HA82" s="183">
        <f>GZ82/MAX(GZ$2:GZ$108)</f>
        <v>3.1711195497853041E-2</v>
      </c>
      <c r="HB82" s="168">
        <v>78</v>
      </c>
    </row>
    <row r="83" spans="1:210" s="168" customFormat="1" x14ac:dyDescent="0.3">
      <c r="A83" s="168" t="s">
        <v>68</v>
      </c>
      <c r="B83" s="168">
        <v>1.47</v>
      </c>
      <c r="C83" s="168" t="s">
        <v>50</v>
      </c>
      <c r="D83" s="168">
        <v>308</v>
      </c>
      <c r="H83" s="168">
        <v>308</v>
      </c>
      <c r="K83" s="169">
        <f>AVERAGE(H83:J83)</f>
        <v>308</v>
      </c>
      <c r="L83" s="169"/>
      <c r="M83" s="170">
        <f>B83*D83/453.5</f>
        <v>0.9983682469680264</v>
      </c>
      <c r="N83" s="169"/>
      <c r="O83" s="169"/>
      <c r="P83" s="169">
        <f>K83/B83</f>
        <v>209.52380952380952</v>
      </c>
      <c r="Q83" s="171">
        <f>1/B83</f>
        <v>0.68027210884353739</v>
      </c>
      <c r="R83" s="168">
        <f>1/K83</f>
        <v>3.246753246753247E-3</v>
      </c>
      <c r="T83" s="172" t="s">
        <v>422</v>
      </c>
      <c r="U83" s="172" t="s">
        <v>423</v>
      </c>
      <c r="V83" s="173">
        <v>83.96</v>
      </c>
      <c r="W83" s="173">
        <v>57</v>
      </c>
      <c r="X83" s="173">
        <v>0.36</v>
      </c>
      <c r="Y83" s="173">
        <v>0.14000000000000001</v>
      </c>
      <c r="Z83" s="173">
        <v>0.32</v>
      </c>
      <c r="AA83" s="173">
        <v>15.23</v>
      </c>
      <c r="AB83" s="173">
        <v>3.1</v>
      </c>
      <c r="AC83" s="173">
        <v>9.75</v>
      </c>
      <c r="AD83" s="173">
        <v>9</v>
      </c>
      <c r="AE83" s="173">
        <v>0.18</v>
      </c>
      <c r="AF83" s="173">
        <v>7</v>
      </c>
      <c r="AG83" s="173">
        <v>12</v>
      </c>
      <c r="AH83" s="173">
        <v>116</v>
      </c>
      <c r="AI83" s="173">
        <v>1</v>
      </c>
      <c r="AJ83" s="173">
        <v>0.1</v>
      </c>
      <c r="AK83" s="173">
        <v>8.2000000000000003E-2</v>
      </c>
      <c r="AL83" s="173">
        <v>4.8000000000000001E-2</v>
      </c>
      <c r="AM83" s="173">
        <v>0.1</v>
      </c>
      <c r="AN83" s="173">
        <v>4.3</v>
      </c>
      <c r="AO83" s="173">
        <v>1.2E-2</v>
      </c>
      <c r="AP83" s="173">
        <v>2.5999999999999999E-2</v>
      </c>
      <c r="AQ83" s="173">
        <v>0.161</v>
      </c>
      <c r="AR83" s="173">
        <v>4.9000000000000002E-2</v>
      </c>
      <c r="AS83" s="173">
        <v>2.9000000000000001E-2</v>
      </c>
      <c r="AT83" s="173">
        <v>7</v>
      </c>
      <c r="AU83" s="173">
        <v>0</v>
      </c>
      <c r="AV83" s="173">
        <v>7</v>
      </c>
      <c r="AW83" s="173">
        <v>7</v>
      </c>
      <c r="AX83" s="173">
        <v>5.0999999999999996</v>
      </c>
      <c r="AY83" s="173">
        <v>0</v>
      </c>
      <c r="AZ83" s="173">
        <v>25</v>
      </c>
      <c r="BA83" s="173">
        <v>1</v>
      </c>
      <c r="BB83" s="173">
        <v>0</v>
      </c>
      <c r="BC83" s="173">
        <v>1</v>
      </c>
      <c r="BD83" s="173">
        <v>14</v>
      </c>
      <c r="BE83" s="173">
        <v>2</v>
      </c>
      <c r="BF83" s="173">
        <v>0</v>
      </c>
      <c r="BG83" s="173">
        <v>44</v>
      </c>
      <c r="BH83" s="173">
        <v>0.12</v>
      </c>
      <c r="BI83" s="173">
        <v>0</v>
      </c>
      <c r="BJ83" s="173">
        <v>0</v>
      </c>
      <c r="BK83" s="173">
        <v>4.4000000000000004</v>
      </c>
      <c r="BL83" s="173">
        <v>2.1999999999999999E-2</v>
      </c>
      <c r="BM83" s="173">
        <v>8.4000000000000005E-2</v>
      </c>
      <c r="BN83" s="173">
        <v>9.4E-2</v>
      </c>
      <c r="BO83" s="173">
        <v>0</v>
      </c>
      <c r="BP83" s="173">
        <v>140</v>
      </c>
      <c r="BQ83" s="172" t="s">
        <v>382</v>
      </c>
      <c r="BR83" s="173">
        <v>161</v>
      </c>
      <c r="BS83" s="172" t="s">
        <v>410</v>
      </c>
      <c r="BT83" s="173">
        <v>10</v>
      </c>
      <c r="BU83" s="168">
        <f>AVERAGE(BP83,BR83)</f>
        <v>150.5</v>
      </c>
      <c r="BV83" s="168">
        <f>_xlfn.STDEV.P(BP83,BR83)</f>
        <v>10.5</v>
      </c>
      <c r="BW83" s="168">
        <f>(1-BT83/100)*K83</f>
        <v>277.2</v>
      </c>
      <c r="BX83" s="174">
        <f>(V83/100)*$BW83</f>
        <v>232.73711999999998</v>
      </c>
      <c r="BY83" s="174">
        <f>(W83/100)*$BW83</f>
        <v>158.00399999999999</v>
      </c>
      <c r="BZ83" s="174">
        <f>(X83/100)*$BW83</f>
        <v>0.99791999999999992</v>
      </c>
      <c r="CA83" s="174">
        <f>(Y83/100)*$BW83</f>
        <v>0.38808000000000004</v>
      </c>
      <c r="CB83" s="174">
        <f>(Z83/100)*$BW83</f>
        <v>0.88704000000000005</v>
      </c>
      <c r="CC83" s="174">
        <f>(AA83/100)*$BW83</f>
        <v>42.217559999999999</v>
      </c>
      <c r="CD83" s="174">
        <f>(AB83/100)*$BW83</f>
        <v>8.5931999999999995</v>
      </c>
      <c r="CE83" s="174">
        <f>(AC83/100)*$BW83</f>
        <v>27.027000000000001</v>
      </c>
      <c r="CF83" s="174">
        <f>(AD83/100)*$BW83</f>
        <v>24.947999999999997</v>
      </c>
      <c r="CG83" s="174">
        <f>(AE83/100)*$BW83</f>
        <v>0.49895999999999996</v>
      </c>
      <c r="CH83" s="174">
        <f>(AF83/100)*$BW83</f>
        <v>19.404</v>
      </c>
      <c r="CI83" s="174">
        <f>(AG83/100)*$BW83</f>
        <v>33.263999999999996</v>
      </c>
      <c r="CJ83" s="174">
        <f>(AH83/100)*$BW83</f>
        <v>321.55199999999996</v>
      </c>
      <c r="CK83" s="174">
        <f>(AI83/100)*$BW83</f>
        <v>2.7719999999999998</v>
      </c>
      <c r="CL83" s="174">
        <f>(AJ83/100)*$BW83</f>
        <v>0.2772</v>
      </c>
      <c r="CM83" s="174">
        <f>(AK83/100)*$BW83</f>
        <v>0.22730399999999998</v>
      </c>
      <c r="CN83" s="174">
        <f>(AL83/100)*$BW83</f>
        <v>0.13305600000000001</v>
      </c>
      <c r="CO83" s="174">
        <f>(AM83/100)*$BW83</f>
        <v>0.2772</v>
      </c>
      <c r="CP83" s="174">
        <f>(AN83/100)*$BW83</f>
        <v>11.919599999999999</v>
      </c>
      <c r="CQ83" s="174">
        <f>(AO83/100)*$BW83</f>
        <v>3.3264000000000002E-2</v>
      </c>
      <c r="CR83" s="174">
        <f>(AP83/100)*$BW83</f>
        <v>7.2071999999999997E-2</v>
      </c>
      <c r="CS83" s="174">
        <f>(AQ83/100)*$BW83</f>
        <v>0.44629200000000002</v>
      </c>
      <c r="CT83" s="174">
        <f>(AR83/100)*$BW83</f>
        <v>0.13582799999999998</v>
      </c>
      <c r="CU83" s="174">
        <f>(AS83/100)*$BW83</f>
        <v>8.0388000000000001E-2</v>
      </c>
      <c r="CV83" s="174">
        <f>(AT83/100)*$BW83</f>
        <v>19.404</v>
      </c>
      <c r="CW83" s="174">
        <f>(AU83/100)*$BW83</f>
        <v>0</v>
      </c>
      <c r="CX83" s="174">
        <f>(AV83/100)*$BW83</f>
        <v>19.404</v>
      </c>
      <c r="CY83" s="174">
        <f>(AW83/100)*$BW83</f>
        <v>19.404</v>
      </c>
      <c r="CZ83" s="174">
        <f>(AX83/100)*$BW83</f>
        <v>14.137199999999998</v>
      </c>
      <c r="DA83" s="174">
        <f>(AY83/100)*$BW83</f>
        <v>0</v>
      </c>
      <c r="DB83" s="174">
        <f>(AZ83/100)*$BW83</f>
        <v>69.3</v>
      </c>
      <c r="DC83" s="174">
        <f>(BA83/100)*$BW83</f>
        <v>2.7719999999999998</v>
      </c>
      <c r="DD83" s="174">
        <f>(BB83/100)*$BW83</f>
        <v>0</v>
      </c>
      <c r="DE83" s="174">
        <f>(BC83/100)*$BW83</f>
        <v>2.7719999999999998</v>
      </c>
      <c r="DF83" s="174">
        <f>(BD83/100)*$BW83</f>
        <v>38.808</v>
      </c>
      <c r="DG83" s="174">
        <f>(BE83/100)*$BW83</f>
        <v>5.5439999999999996</v>
      </c>
      <c r="DH83" s="174">
        <f>(BF83/100)*$BW83</f>
        <v>0</v>
      </c>
      <c r="DI83" s="174">
        <f>(BG83/100)*$BW83</f>
        <v>121.96799999999999</v>
      </c>
      <c r="DJ83" s="174">
        <f>(BH83/100)*$BW83</f>
        <v>0.33263999999999994</v>
      </c>
      <c r="DK83" s="174">
        <f>(BI83/100)*$BW83</f>
        <v>0</v>
      </c>
      <c r="DL83" s="174">
        <f>(BJ83/100)*$BW83</f>
        <v>0</v>
      </c>
      <c r="DM83" s="174">
        <f>(BK83/100)*$BW83</f>
        <v>12.196800000000001</v>
      </c>
      <c r="DN83" s="174">
        <f>(BL83/100)*$BW83</f>
        <v>6.098399999999999E-2</v>
      </c>
      <c r="DO83" s="174">
        <f>(BM83/100)*$BW83</f>
        <v>0.232848</v>
      </c>
      <c r="DP83" s="174">
        <f>(BN83/100)*$BW83</f>
        <v>0.26056799999999997</v>
      </c>
      <c r="DQ83" s="174">
        <f>(BO83/100)*$BW83</f>
        <v>0</v>
      </c>
      <c r="DR83" s="174"/>
      <c r="DS83" s="174">
        <f>BX83/$M83</f>
        <v>233.11751020408161</v>
      </c>
      <c r="DT83" s="174">
        <f>BY83/$M83</f>
        <v>158.26224489795919</v>
      </c>
      <c r="DU83" s="174">
        <f>BZ83/$M83</f>
        <v>0.99955102040816324</v>
      </c>
      <c r="DV83" s="174">
        <f>CA83/$M83</f>
        <v>0.38871428571428579</v>
      </c>
      <c r="DW83" s="174">
        <f>CB83/$M83</f>
        <v>0.88848979591836741</v>
      </c>
      <c r="DX83" s="174">
        <f>CC83/$M83</f>
        <v>42.286561224489795</v>
      </c>
      <c r="DY83" s="174">
        <f>CD83/$M83</f>
        <v>8.607244897959184</v>
      </c>
      <c r="DZ83" s="174">
        <f>CE83/$M83</f>
        <v>27.071173469387759</v>
      </c>
      <c r="EA83" s="174">
        <f>CF83/$M83</f>
        <v>24.988775510204079</v>
      </c>
      <c r="EB83" s="174">
        <f>CG83/$M83</f>
        <v>0.49977551020408162</v>
      </c>
      <c r="EC83" s="174">
        <f>CH83/$M83</f>
        <v>19.435714285714287</v>
      </c>
      <c r="ED83" s="174">
        <f>CI83/$M83</f>
        <v>33.318367346938771</v>
      </c>
      <c r="EE83" s="174">
        <f>CJ83/$M83</f>
        <v>322.07755102040812</v>
      </c>
      <c r="EF83" s="174">
        <f>CK83/$M83</f>
        <v>2.7765306122448981</v>
      </c>
      <c r="EG83" s="174">
        <f>CL83/$M83</f>
        <v>0.27765306122448979</v>
      </c>
      <c r="EH83" s="174">
        <f>CM83/$M83</f>
        <v>0.22767551020408164</v>
      </c>
      <c r="EI83" s="174">
        <f>CN83/$M83</f>
        <v>0.13327346938775511</v>
      </c>
      <c r="EJ83" s="174">
        <f>CO83/$M83</f>
        <v>0.27765306122448979</v>
      </c>
      <c r="EK83" s="174">
        <f>CP83/$M83</f>
        <v>11.93908163265306</v>
      </c>
      <c r="EL83" s="174">
        <f>CQ83/$M83</f>
        <v>3.3318367346938778E-2</v>
      </c>
      <c r="EM83" s="174">
        <f>CR83/$M83</f>
        <v>7.2189795918367355E-2</v>
      </c>
      <c r="EN83" s="174">
        <f>CS83/$M83</f>
        <v>0.44702142857142863</v>
      </c>
      <c r="EO83" s="174">
        <f>CT83/$M83</f>
        <v>0.13604999999999998</v>
      </c>
      <c r="EP83" s="174">
        <f>CU83/$M83</f>
        <v>8.0519387755102048E-2</v>
      </c>
      <c r="EQ83" s="174">
        <f>CV83/$M83</f>
        <v>19.435714285714287</v>
      </c>
      <c r="ER83" s="174">
        <f>CW83/$M83</f>
        <v>0</v>
      </c>
      <c r="ES83" s="174">
        <f>CX83/$M83</f>
        <v>19.435714285714287</v>
      </c>
      <c r="ET83" s="174">
        <f>CY83/$M83</f>
        <v>19.435714285714287</v>
      </c>
      <c r="EU83" s="174">
        <f>CZ83/$M83</f>
        <v>14.160306122448979</v>
      </c>
      <c r="EV83" s="174">
        <f>DA83/$M83</f>
        <v>0</v>
      </c>
      <c r="EW83" s="174">
        <f>DB83/$M83</f>
        <v>69.413265306122454</v>
      </c>
      <c r="EX83" s="174">
        <f>DC83/$M83</f>
        <v>2.7765306122448981</v>
      </c>
      <c r="EY83" s="174">
        <f>DD83/$M83</f>
        <v>0</v>
      </c>
      <c r="EZ83" s="174">
        <f>DE83/$M83</f>
        <v>2.7765306122448981</v>
      </c>
      <c r="FA83" s="174">
        <f>DF83/$M83</f>
        <v>38.871428571428574</v>
      </c>
      <c r="FB83" s="174">
        <f>DG83/$M83</f>
        <v>5.5530612244897961</v>
      </c>
      <c r="FC83" s="174">
        <f>DH83/$M83</f>
        <v>0</v>
      </c>
      <c r="FD83" s="174">
        <f>DI83/$M83</f>
        <v>122.16734693877551</v>
      </c>
      <c r="FE83" s="174">
        <f>DJ83/$M83</f>
        <v>0.33318367346938771</v>
      </c>
      <c r="FF83" s="174">
        <f>DK83/$M83</f>
        <v>0</v>
      </c>
      <c r="FG83" s="174">
        <f>DL83/$M83</f>
        <v>0</v>
      </c>
      <c r="FH83" s="174">
        <f>DM83/$M83</f>
        <v>12.216734693877553</v>
      </c>
      <c r="FI83" s="174">
        <f>DN83/$M83</f>
        <v>6.1083673469387749E-2</v>
      </c>
      <c r="FJ83" s="174">
        <f>DO83/$M83</f>
        <v>0.23322857142857145</v>
      </c>
      <c r="FK83" s="174">
        <f>DP83/$M83</f>
        <v>0.26099387755102038</v>
      </c>
      <c r="FL83" s="174">
        <f>DQ83/$M83</f>
        <v>0</v>
      </c>
      <c r="FN83" s="181">
        <f>DT83/MAX(DT$2:DT$108)</f>
        <v>2.4218364543619645E-2</v>
      </c>
      <c r="FO83" s="181">
        <f>DU83/MAX(DU$2:DU$108)</f>
        <v>5.3898107875136603E-3</v>
      </c>
      <c r="FP83" s="181">
        <f>DY83/MAX(DY$2:DY$108)</f>
        <v>0.1675728234276167</v>
      </c>
      <c r="FQ83" s="181">
        <f>EA83/MAX(EA$2:EA$108)</f>
        <v>1.2856953853778596E-2</v>
      </c>
      <c r="FR83" s="181">
        <f>EB83/MAX(EB$2:EB$108)</f>
        <v>5.9996492925663914E-3</v>
      </c>
      <c r="FS83" s="181">
        <f>EC83/MAX(EC$2:EC$108)</f>
        <v>4.9209244702665758E-2</v>
      </c>
      <c r="FT83" s="181">
        <f>ED83/MAX(ED$2:ED$108)</f>
        <v>1.7184180689819785E-2</v>
      </c>
      <c r="FU83" s="181">
        <f>EE83/MAX(EE$2:EE$108)</f>
        <v>5.808908118092293E-2</v>
      </c>
      <c r="FV83" s="181">
        <f>EF83/MAX(EF$2:EF$108)</f>
        <v>2.363616999098107E-3</v>
      </c>
      <c r="FW83" s="181">
        <f>EG83/MAX(EG$2:EG$108)</f>
        <v>2.1793482833181759E-2</v>
      </c>
      <c r="FX83" s="181">
        <f>EH83/MAX(EH$2:EH$108)</f>
        <v>4.8528700928422812E-2</v>
      </c>
      <c r="FY83" s="181">
        <f>EI83/MAX(EI$2:EI$108)</f>
        <v>1.0884994219944499E-2</v>
      </c>
      <c r="FZ83" s="181">
        <f>EJ83/MAX(EJ$2:EJ$108)</f>
        <v>4.562171864553926E-4</v>
      </c>
      <c r="GA83" s="181">
        <f>EK83/MAX(EK$2:EK$108)</f>
        <v>3.0883825045525209E-2</v>
      </c>
      <c r="GB83" s="181">
        <f>EL83/MAX(EL$2:EL$108)</f>
        <v>2.3641930121025946E-3</v>
      </c>
      <c r="GC83" s="181">
        <f>EM83/MAX(EM$2:EM$108)</f>
        <v>8.139875063598848E-3</v>
      </c>
      <c r="GD83" s="181">
        <f>EN83/MAX(EN$2:EN$108)</f>
        <v>4.2174589802758938E-3</v>
      </c>
      <c r="GE83" s="181">
        <f>EO83/MAX(EO$2:EO$108)</f>
        <v>1.7301880557558279E-2</v>
      </c>
      <c r="GF83" s="181">
        <f>EP83/MAX(EP$2:EP$108)</f>
        <v>2.4982040540027152E-2</v>
      </c>
      <c r="GG83" s="181">
        <f>EQ83/MAX(EQ$2:EQ$108)</f>
        <v>5.9158654833805823E-3</v>
      </c>
      <c r="GH83" s="181">
        <f>ER83/MAX(ER$2:ER$108)</f>
        <v>0</v>
      </c>
      <c r="GI83" s="181">
        <f>ES83/MAX(ES$2:ES$108)</f>
        <v>1.605505669802771E-2</v>
      </c>
      <c r="GJ83" s="181">
        <f>ET83/MAX(ET$2:ET$108)</f>
        <v>3.7202865410950058E-3</v>
      </c>
      <c r="GK83" s="181">
        <f>EU83/MAX(EU$2:EU$108)</f>
        <v>1.0717355627208307E-2</v>
      </c>
      <c r="GL83" s="181">
        <f>EV83/MAX(EV$2:EV$108)</f>
        <v>0</v>
      </c>
      <c r="GM83" s="181">
        <f>EW83/MAX(EW$2:EW$108)</f>
        <v>6.3885123407723488E-4</v>
      </c>
      <c r="GN83" s="181">
        <f>EX83/MAX(EX$2:EX$108)</f>
        <v>5.1126460917337905E-4</v>
      </c>
      <c r="GO83" s="181">
        <f>EY83/MAX(EY$2:EY$108)</f>
        <v>0</v>
      </c>
      <c r="GP83" s="181">
        <f>EZ83/MAX(EZ$2:EZ$108)</f>
        <v>1.227799679780763E-4</v>
      </c>
      <c r="GQ83" s="181">
        <f>FA83/MAX(FA$2:FA$108)</f>
        <v>7.2138603273829815E-4</v>
      </c>
      <c r="GR83" s="181">
        <f>FB83/MAX(FB$2:FB$108)</f>
        <v>4.8728092007021043E-4</v>
      </c>
      <c r="GS83" s="181">
        <f>FC83/MAX(FC$2:FC$108)</f>
        <v>0</v>
      </c>
      <c r="GT83" s="181">
        <f>FD83/MAX(FD$2:FD$108)</f>
        <v>3.8184919264749135E-3</v>
      </c>
      <c r="GU83" s="181">
        <f>FE83/MAX(FE$2:FE$108)</f>
        <v>5.1159541056988835E-3</v>
      </c>
      <c r="GV83" s="181">
        <f>FF83/MAX(FF$2:FF$108)</f>
        <v>0</v>
      </c>
      <c r="GW83" s="181">
        <f>FG83/MAX(FG$2:FG$108)</f>
        <v>0</v>
      </c>
      <c r="GX83" s="181">
        <f>FH83/MAX(FH$2:FH$108)</f>
        <v>5.5382585587938037E-3</v>
      </c>
      <c r="GY83" s="170">
        <f>MAX(FN83:GX83)</f>
        <v>0.1675728234276167</v>
      </c>
      <c r="GZ83" s="170">
        <f>SUM(FN83:GX83)</f>
        <v>0.56579922554941053</v>
      </c>
      <c r="HA83" s="183">
        <f>GZ83/MAX(GZ$2:GZ$108)</f>
        <v>3.1711195497853041E-2</v>
      </c>
      <c r="HB83" s="168">
        <v>79</v>
      </c>
    </row>
    <row r="84" spans="1:210" s="168" customFormat="1" x14ac:dyDescent="0.3">
      <c r="A84" s="168" t="s">
        <v>27</v>
      </c>
      <c r="B84" s="168">
        <v>0.5</v>
      </c>
      <c r="C84" s="168" t="s">
        <v>49</v>
      </c>
      <c r="D84" s="168">
        <v>139</v>
      </c>
      <c r="E84" s="168">
        <v>273</v>
      </c>
      <c r="F84" s="168">
        <v>389</v>
      </c>
      <c r="H84" s="168">
        <v>139</v>
      </c>
      <c r="I84" s="168">
        <f>E84-D84</f>
        <v>134</v>
      </c>
      <c r="J84" s="168">
        <f>F84-E84</f>
        <v>116</v>
      </c>
      <c r="K84" s="169">
        <f>AVERAGE(H84:J84)</f>
        <v>129.66666666666666</v>
      </c>
      <c r="L84" s="169">
        <f>_xlfn.STDEV.P(H84:J84)</f>
        <v>9.8770215933527012</v>
      </c>
      <c r="M84" s="170">
        <f>B84</f>
        <v>0.5</v>
      </c>
      <c r="N84" s="169"/>
      <c r="O84" s="169"/>
      <c r="P84" s="169">
        <f>K84/B84</f>
        <v>259.33333333333331</v>
      </c>
      <c r="Q84" s="171">
        <f>1/B84</f>
        <v>2</v>
      </c>
      <c r="R84" s="168">
        <f>1/K84</f>
        <v>7.7120822622107977E-3</v>
      </c>
      <c r="T84" s="172" t="s">
        <v>325</v>
      </c>
      <c r="U84" s="172" t="s">
        <v>326</v>
      </c>
      <c r="V84" s="173">
        <v>88.98</v>
      </c>
      <c r="W84" s="173">
        <v>29</v>
      </c>
      <c r="X84" s="173">
        <v>1.1000000000000001</v>
      </c>
      <c r="Y84" s="173">
        <v>0.3</v>
      </c>
      <c r="Z84" s="173">
        <v>0.3</v>
      </c>
      <c r="AA84" s="173">
        <v>9.32</v>
      </c>
      <c r="AB84" s="173">
        <v>2.8</v>
      </c>
      <c r="AC84" s="173">
        <v>2.5</v>
      </c>
      <c r="AD84" s="173">
        <v>26</v>
      </c>
      <c r="AE84" s="173">
        <v>0.6</v>
      </c>
      <c r="AF84" s="173">
        <v>8</v>
      </c>
      <c r="AG84" s="173">
        <v>16</v>
      </c>
      <c r="AH84" s="173">
        <v>138</v>
      </c>
      <c r="AI84" s="173">
        <v>2</v>
      </c>
      <c r="AJ84" s="173">
        <v>0.06</v>
      </c>
      <c r="AK84" s="173">
        <v>3.6999999999999998E-2</v>
      </c>
      <c r="AL84" s="173">
        <v>0.03</v>
      </c>
      <c r="AM84" s="173">
        <v>0.4</v>
      </c>
      <c r="AN84" s="173">
        <v>53</v>
      </c>
      <c r="AO84" s="173">
        <v>0.04</v>
      </c>
      <c r="AP84" s="173">
        <v>0.02</v>
      </c>
      <c r="AQ84" s="173">
        <v>0.1</v>
      </c>
      <c r="AR84" s="173">
        <v>0.19</v>
      </c>
      <c r="AS84" s="173">
        <v>0.08</v>
      </c>
      <c r="AT84" s="173">
        <v>11</v>
      </c>
      <c r="AU84" s="173">
        <v>0</v>
      </c>
      <c r="AV84" s="173">
        <v>11</v>
      </c>
      <c r="AW84" s="173">
        <v>11</v>
      </c>
      <c r="AX84" s="173">
        <v>5.0999999999999996</v>
      </c>
      <c r="AY84" s="173">
        <v>0</v>
      </c>
      <c r="AZ84" s="173">
        <v>22</v>
      </c>
      <c r="BA84" s="173">
        <v>1</v>
      </c>
      <c r="BB84" s="173">
        <v>0</v>
      </c>
      <c r="BC84" s="173">
        <v>1</v>
      </c>
      <c r="BD84" s="173">
        <v>3</v>
      </c>
      <c r="BE84" s="173">
        <v>20</v>
      </c>
      <c r="BF84" s="173">
        <v>0</v>
      </c>
      <c r="BG84" s="173">
        <v>11</v>
      </c>
      <c r="BH84" s="173">
        <v>0.15</v>
      </c>
      <c r="BI84" s="173">
        <v>0</v>
      </c>
      <c r="BJ84" s="173">
        <v>0</v>
      </c>
      <c r="BK84" s="173">
        <v>0</v>
      </c>
      <c r="BL84" s="173">
        <v>3.9E-2</v>
      </c>
      <c r="BM84" s="173">
        <v>1.0999999999999999E-2</v>
      </c>
      <c r="BN84" s="173">
        <v>8.8999999999999996E-2</v>
      </c>
      <c r="BO84" s="173">
        <v>0</v>
      </c>
      <c r="BP84" s="173">
        <v>212</v>
      </c>
      <c r="BQ84" s="172" t="s">
        <v>317</v>
      </c>
      <c r="BR84" s="173">
        <v>58</v>
      </c>
      <c r="BS84" s="172" t="s">
        <v>327</v>
      </c>
      <c r="BT84" s="173">
        <v>47</v>
      </c>
      <c r="BU84" s="168">
        <f>AVERAGE(BP84,BR84)</f>
        <v>135</v>
      </c>
      <c r="BV84" s="168">
        <f>_xlfn.STDEV.P(BP84,BR84)</f>
        <v>77</v>
      </c>
      <c r="BW84" s="168">
        <f>(1-BT84/100)*K84</f>
        <v>68.723333333333329</v>
      </c>
      <c r="BX84" s="174">
        <f>(V84/100)*$BW84</f>
        <v>61.150022</v>
      </c>
      <c r="BY84" s="174">
        <f>(W84/100)*$BW84</f>
        <v>19.929766666666666</v>
      </c>
      <c r="BZ84" s="174">
        <f>(X84/100)*$BW84</f>
        <v>0.75595666666666672</v>
      </c>
      <c r="CA84" s="174">
        <f>(Y84/100)*$BW84</f>
        <v>0.20616999999999999</v>
      </c>
      <c r="CB84" s="174">
        <f>(Z84/100)*$BW84</f>
        <v>0.20616999999999999</v>
      </c>
      <c r="CC84" s="174">
        <f>(AA84/100)*$BW84</f>
        <v>6.4050146666666663</v>
      </c>
      <c r="CD84" s="174">
        <f>(AB84/100)*$BW84</f>
        <v>1.9242533333333329</v>
      </c>
      <c r="CE84" s="174">
        <f>(AC84/100)*$BW84</f>
        <v>1.7180833333333334</v>
      </c>
      <c r="CF84" s="174">
        <f>(AD84/100)*$BW84</f>
        <v>17.868066666666667</v>
      </c>
      <c r="CG84" s="174">
        <f>(AE84/100)*$BW84</f>
        <v>0.41233999999999998</v>
      </c>
      <c r="CH84" s="174">
        <f>(AF84/100)*$BW84</f>
        <v>5.497866666666666</v>
      </c>
      <c r="CI84" s="174">
        <f>(AG84/100)*$BW84</f>
        <v>10.995733333333332</v>
      </c>
      <c r="CJ84" s="174">
        <f>(AH84/100)*$BW84</f>
        <v>94.838199999999986</v>
      </c>
      <c r="CK84" s="174">
        <f>(AI84/100)*$BW84</f>
        <v>1.3744666666666665</v>
      </c>
      <c r="CL84" s="174">
        <f>(AJ84/100)*$BW84</f>
        <v>4.1233999999999993E-2</v>
      </c>
      <c r="CM84" s="174">
        <f>(AK84/100)*$BW84</f>
        <v>2.5427633333333331E-2</v>
      </c>
      <c r="CN84" s="174">
        <f>(AL84/100)*$BW84</f>
        <v>2.0616999999999996E-2</v>
      </c>
      <c r="CO84" s="174">
        <f>(AM84/100)*$BW84</f>
        <v>0.27489333333333332</v>
      </c>
      <c r="CP84" s="174">
        <f>(AN84/100)*$BW84</f>
        <v>36.423366666666666</v>
      </c>
      <c r="CQ84" s="174">
        <f>(AO84/100)*$BW84</f>
        <v>2.7489333333333334E-2</v>
      </c>
      <c r="CR84" s="174">
        <f>(AP84/100)*$BW84</f>
        <v>1.3744666666666667E-2</v>
      </c>
      <c r="CS84" s="174">
        <f>(AQ84/100)*$BW84</f>
        <v>6.8723333333333331E-2</v>
      </c>
      <c r="CT84" s="174">
        <f>(AR84/100)*$BW84</f>
        <v>0.13057433333333332</v>
      </c>
      <c r="CU84" s="174">
        <f>(AS84/100)*$BW84</f>
        <v>5.4978666666666669E-2</v>
      </c>
      <c r="CV84" s="174">
        <f>(AT84/100)*$BW84</f>
        <v>7.5595666666666661</v>
      </c>
      <c r="CW84" s="174">
        <f>(AU84/100)*$BW84</f>
        <v>0</v>
      </c>
      <c r="CX84" s="174">
        <f>(AV84/100)*$BW84</f>
        <v>7.5595666666666661</v>
      </c>
      <c r="CY84" s="174">
        <f>(AW84/100)*$BW84</f>
        <v>7.5595666666666661</v>
      </c>
      <c r="CZ84" s="174">
        <f>(AX84/100)*$BW84</f>
        <v>3.5048899999999996</v>
      </c>
      <c r="DA84" s="174">
        <f>(AY84/100)*$BW84</f>
        <v>0</v>
      </c>
      <c r="DB84" s="174">
        <f>(AZ84/100)*$BW84</f>
        <v>15.119133333333332</v>
      </c>
      <c r="DC84" s="174">
        <f>(BA84/100)*$BW84</f>
        <v>0.68723333333333325</v>
      </c>
      <c r="DD84" s="174">
        <f>(BB84/100)*$BW84</f>
        <v>0</v>
      </c>
      <c r="DE84" s="174">
        <f>(BC84/100)*$BW84</f>
        <v>0.68723333333333325</v>
      </c>
      <c r="DF84" s="174">
        <f>(BD84/100)*$BW84</f>
        <v>2.0616999999999996</v>
      </c>
      <c r="DG84" s="174">
        <f>(BE84/100)*$BW84</f>
        <v>13.744666666666667</v>
      </c>
      <c r="DH84" s="174">
        <f>(BF84/100)*$BW84</f>
        <v>0</v>
      </c>
      <c r="DI84" s="174">
        <f>(BG84/100)*$BW84</f>
        <v>7.5595666666666661</v>
      </c>
      <c r="DJ84" s="174">
        <f>(BH84/100)*$BW84</f>
        <v>0.103085</v>
      </c>
      <c r="DK84" s="174">
        <f>(BI84/100)*$BW84</f>
        <v>0</v>
      </c>
      <c r="DL84" s="174">
        <f>(BJ84/100)*$BW84</f>
        <v>0</v>
      </c>
      <c r="DM84" s="174">
        <f>(BK84/100)*$BW84</f>
        <v>0</v>
      </c>
      <c r="DN84" s="174">
        <f>(BL84/100)*$BW84</f>
        <v>2.6802099999999999E-2</v>
      </c>
      <c r="DO84" s="174">
        <f>(BM84/100)*$BW84</f>
        <v>7.5595666666666657E-3</v>
      </c>
      <c r="DP84" s="174">
        <f>(BN84/100)*$BW84</f>
        <v>6.1163766666666661E-2</v>
      </c>
      <c r="DQ84" s="174">
        <f>(BO84/100)*$BW84</f>
        <v>0</v>
      </c>
      <c r="DR84" s="174"/>
      <c r="DS84" s="174">
        <f>BX84/$M84</f>
        <v>122.300044</v>
      </c>
      <c r="DT84" s="174">
        <f>BY84/$M84</f>
        <v>39.859533333333331</v>
      </c>
      <c r="DU84" s="174">
        <f>BZ84/$M84</f>
        <v>1.5119133333333334</v>
      </c>
      <c r="DV84" s="174">
        <f>CA84/$M84</f>
        <v>0.41233999999999998</v>
      </c>
      <c r="DW84" s="174">
        <f>CB84/$M84</f>
        <v>0.41233999999999998</v>
      </c>
      <c r="DX84" s="174">
        <f>CC84/$M84</f>
        <v>12.810029333333333</v>
      </c>
      <c r="DY84" s="174">
        <f>CD84/$M84</f>
        <v>3.8485066666666659</v>
      </c>
      <c r="DZ84" s="174">
        <f>CE84/$M84</f>
        <v>3.4361666666666668</v>
      </c>
      <c r="EA84" s="174">
        <f>CF84/$M84</f>
        <v>35.736133333333335</v>
      </c>
      <c r="EB84" s="174">
        <f>CG84/$M84</f>
        <v>0.82467999999999997</v>
      </c>
      <c r="EC84" s="174">
        <f>CH84/$M84</f>
        <v>10.995733333333332</v>
      </c>
      <c r="ED84" s="174">
        <f>CI84/$M84</f>
        <v>21.991466666666664</v>
      </c>
      <c r="EE84" s="174">
        <f>CJ84/$M84</f>
        <v>189.67639999999997</v>
      </c>
      <c r="EF84" s="174">
        <f>CK84/$M84</f>
        <v>2.748933333333333</v>
      </c>
      <c r="EG84" s="174">
        <f>CL84/$M84</f>
        <v>8.2467999999999986E-2</v>
      </c>
      <c r="EH84" s="174">
        <f>CM84/$M84</f>
        <v>5.0855266666666663E-2</v>
      </c>
      <c r="EI84" s="174">
        <f>CN84/$M84</f>
        <v>4.1233999999999993E-2</v>
      </c>
      <c r="EJ84" s="174">
        <f>CO84/$M84</f>
        <v>0.54978666666666665</v>
      </c>
      <c r="EK84" s="174">
        <f>CP84/$M84</f>
        <v>72.846733333333333</v>
      </c>
      <c r="EL84" s="174">
        <f>CQ84/$M84</f>
        <v>5.4978666666666669E-2</v>
      </c>
      <c r="EM84" s="174">
        <f>CR84/$M84</f>
        <v>2.7489333333333334E-2</v>
      </c>
      <c r="EN84" s="174">
        <f>CS84/$M84</f>
        <v>0.13744666666666666</v>
      </c>
      <c r="EO84" s="174">
        <f>CT84/$M84</f>
        <v>0.26114866666666664</v>
      </c>
      <c r="EP84" s="174">
        <f>CU84/$M84</f>
        <v>0.10995733333333334</v>
      </c>
      <c r="EQ84" s="174">
        <f>CV84/$M84</f>
        <v>15.119133333333332</v>
      </c>
      <c r="ER84" s="174">
        <f>CW84/$M84</f>
        <v>0</v>
      </c>
      <c r="ES84" s="174">
        <f>CX84/$M84</f>
        <v>15.119133333333332</v>
      </c>
      <c r="ET84" s="174">
        <f>CY84/$M84</f>
        <v>15.119133333333332</v>
      </c>
      <c r="EU84" s="174">
        <f>CZ84/$M84</f>
        <v>7.0097799999999992</v>
      </c>
      <c r="EV84" s="174">
        <f>DA84/$M84</f>
        <v>0</v>
      </c>
      <c r="EW84" s="174">
        <f>DB84/$M84</f>
        <v>30.238266666666664</v>
      </c>
      <c r="EX84" s="174">
        <f>DC84/$M84</f>
        <v>1.3744666666666665</v>
      </c>
      <c r="EY84" s="174">
        <f>DD84/$M84</f>
        <v>0</v>
      </c>
      <c r="EZ84" s="174">
        <f>DE84/$M84</f>
        <v>1.3744666666666665</v>
      </c>
      <c r="FA84" s="174">
        <f>DF84/$M84</f>
        <v>4.1233999999999993</v>
      </c>
      <c r="FB84" s="174">
        <f>DG84/$M84</f>
        <v>27.489333333333335</v>
      </c>
      <c r="FC84" s="174">
        <f>DH84/$M84</f>
        <v>0</v>
      </c>
      <c r="FD84" s="174">
        <f>DI84/$M84</f>
        <v>15.119133333333332</v>
      </c>
      <c r="FE84" s="174">
        <f>DJ84/$M84</f>
        <v>0.20616999999999999</v>
      </c>
      <c r="FF84" s="174">
        <f>DK84/$M84</f>
        <v>0</v>
      </c>
      <c r="FG84" s="174">
        <f>DL84/$M84</f>
        <v>0</v>
      </c>
      <c r="FH84" s="174">
        <f>DM84/$M84</f>
        <v>0</v>
      </c>
      <c r="FI84" s="174">
        <f>DN84/$M84</f>
        <v>5.3604199999999998E-2</v>
      </c>
      <c r="FJ84" s="174">
        <f>DO84/$M84</f>
        <v>1.5119133333333331E-2</v>
      </c>
      <c r="FK84" s="174">
        <f>DP84/$M84</f>
        <v>0.12232753333333332</v>
      </c>
      <c r="FL84" s="174">
        <f>DQ84/$M84</f>
        <v>0</v>
      </c>
      <c r="FN84" s="181">
        <f>DT84/MAX(DT$2:DT$108)</f>
        <v>6.0995767463530616E-3</v>
      </c>
      <c r="FO84" s="181">
        <f>DU84/MAX(DU$2:DU$108)</f>
        <v>8.152587139031834E-3</v>
      </c>
      <c r="FP84" s="181">
        <f>DY84/MAX(DY$2:DY$108)</f>
        <v>7.4925848602988954E-2</v>
      </c>
      <c r="FQ84" s="181">
        <f>EA84/MAX(EA$2:EA$108)</f>
        <v>1.8386567880908283E-2</v>
      </c>
      <c r="FR84" s="181">
        <f>EB84/MAX(EB$2:EB$108)</f>
        <v>9.9000264670296434E-3</v>
      </c>
      <c r="FS84" s="181">
        <f>EC84/MAX(EC$2:EC$108)</f>
        <v>2.7840074428495478E-2</v>
      </c>
      <c r="FT84" s="181">
        <f>ED84/MAX(ED$2:ED$108)</f>
        <v>1.1342252544942602E-2</v>
      </c>
      <c r="FU84" s="181">
        <f>EE84/MAX(EE$2:EE$108)</f>
        <v>3.4209549106410886E-2</v>
      </c>
      <c r="FV84" s="181">
        <f>EF84/MAX(EF$2:EF$108)</f>
        <v>2.3401238680385915E-3</v>
      </c>
      <c r="FW84" s="181">
        <f>EG84/MAX(EG$2:EG$108)</f>
        <v>6.4730600640981123E-3</v>
      </c>
      <c r="FX84" s="181">
        <f>EH84/MAX(EH$2:EH$108)</f>
        <v>1.0839725469329868E-2</v>
      </c>
      <c r="FY84" s="181">
        <f>EI84/MAX(EI$2:EI$108)</f>
        <v>3.367750938930904E-3</v>
      </c>
      <c r="FZ84" s="181">
        <f>EJ84/MAX(EJ$2:EJ$108)</f>
        <v>9.0336524694233122E-4</v>
      </c>
      <c r="GA84" s="181">
        <f>EK84/MAX(EK$2:EK$108)</f>
        <v>0.18843876242973276</v>
      </c>
      <c r="GB84" s="181">
        <f>EL84/MAX(EL$2:EL$108)</f>
        <v>3.9011569262859904E-3</v>
      </c>
      <c r="GC84" s="181">
        <f>EM84/MAX(EM$2:EM$108)</f>
        <v>3.0996034282737891E-3</v>
      </c>
      <c r="GD84" s="181">
        <f>EN84/MAX(EN$2:EN$108)</f>
        <v>1.2967514342541087E-3</v>
      </c>
      <c r="GE84" s="181">
        <f>EO84/MAX(EO$2:EO$108)</f>
        <v>3.3211047691527142E-2</v>
      </c>
      <c r="GF84" s="181">
        <f>EP84/MAX(EP$2:EP$108)</f>
        <v>3.4115492375096375E-2</v>
      </c>
      <c r="GG84" s="181">
        <f>EQ84/MAX(EQ$2:EQ$108)</f>
        <v>4.6019795161857269E-3</v>
      </c>
      <c r="GH84" s="181">
        <f>ER84/MAX(ER$2:ER$108)</f>
        <v>0</v>
      </c>
      <c r="GI84" s="181">
        <f>ES84/MAX(ES$2:ES$108)</f>
        <v>1.2489303934156201E-2</v>
      </c>
      <c r="GJ84" s="181">
        <f>ET84/MAX(ET$2:ET$108)</f>
        <v>2.8940283555394784E-3</v>
      </c>
      <c r="GK84" s="181">
        <f>EU84/MAX(EU$2:EU$108)</f>
        <v>5.3054153263954575E-3</v>
      </c>
      <c r="GL84" s="181">
        <f>EV84/MAX(EV$2:EV$108)</f>
        <v>0</v>
      </c>
      <c r="GM84" s="181">
        <f>EW84/MAX(EW$2:EW$108)</f>
        <v>2.7830060855316992E-4</v>
      </c>
      <c r="GN84" s="181">
        <f>EX84/MAX(EX$2:EX$108)</f>
        <v>2.5309145163251263E-4</v>
      </c>
      <c r="GO84" s="181">
        <f>EY84/MAX(EY$2:EY$108)</f>
        <v>0</v>
      </c>
      <c r="GP84" s="181">
        <f>EZ84/MAX(EZ$2:EZ$108)</f>
        <v>6.077979928477077E-5</v>
      </c>
      <c r="GQ84" s="181">
        <f>FA84/MAX(FA$2:FA$108)</f>
        <v>7.6523124482733135E-5</v>
      </c>
      <c r="GR84" s="181">
        <f>FB84/MAX(FB$2:FB$108)</f>
        <v>2.4121879981638559E-3</v>
      </c>
      <c r="GS84" s="181">
        <f>FC84/MAX(FC$2:FC$108)</f>
        <v>0</v>
      </c>
      <c r="GT84" s="181">
        <f>FD84/MAX(FD$2:FD$108)</f>
        <v>4.7256726134491377E-4</v>
      </c>
      <c r="GU84" s="181">
        <f>FE84/MAX(FE$2:FE$108)</f>
        <v>3.1656901041666671E-3</v>
      </c>
      <c r="GV84" s="181">
        <f>FF84/MAX(FF$2:FF$108)</f>
        <v>0</v>
      </c>
      <c r="GW84" s="181">
        <f>FG84/MAX(FG$2:FG$108)</f>
        <v>0</v>
      </c>
      <c r="GX84" s="181">
        <f>FH84/MAX(FH$2:FH$108)</f>
        <v>0</v>
      </c>
      <c r="GY84" s="170">
        <f>MAX(FN84:GX84)</f>
        <v>0.18843876242973276</v>
      </c>
      <c r="GZ84" s="170">
        <f>SUM(FN84:GX84)</f>
        <v>0.51085319026857634</v>
      </c>
      <c r="HA84" s="183">
        <f>GZ84/MAX(GZ$2:GZ$108)</f>
        <v>2.8631649984282338E-2</v>
      </c>
      <c r="HB84" s="168">
        <v>92</v>
      </c>
    </row>
    <row r="85" spans="1:210" s="168" customFormat="1" x14ac:dyDescent="0.3">
      <c r="A85" s="168" t="s">
        <v>65</v>
      </c>
      <c r="B85" s="168">
        <v>1.57</v>
      </c>
      <c r="C85" s="168" t="s">
        <v>50</v>
      </c>
      <c r="D85" s="168">
        <v>362</v>
      </c>
      <c r="E85" s="168">
        <v>673</v>
      </c>
      <c r="F85" s="168">
        <v>1016</v>
      </c>
      <c r="H85" s="168">
        <v>362</v>
      </c>
      <c r="I85" s="168">
        <f>E85-D85</f>
        <v>311</v>
      </c>
      <c r="J85" s="168">
        <f>F85-E85</f>
        <v>343</v>
      </c>
      <c r="K85" s="169">
        <f>AVERAGE(H85:J85)</f>
        <v>338.66666666666669</v>
      </c>
      <c r="L85" s="169">
        <f>_xlfn.STDEV.P(H85:J85)</f>
        <v>21.044925490219462</v>
      </c>
      <c r="M85" s="170">
        <f>B85*D85/453.5</f>
        <v>1.2532304299889747</v>
      </c>
      <c r="N85" s="169"/>
      <c r="O85" s="169"/>
      <c r="P85" s="169">
        <f>K85/B85</f>
        <v>215.71125265392783</v>
      </c>
      <c r="Q85" s="171">
        <f>1/B85</f>
        <v>0.63694267515923564</v>
      </c>
      <c r="R85" s="168">
        <f>1/K85</f>
        <v>2.952755905511811E-3</v>
      </c>
      <c r="T85" s="172" t="s">
        <v>422</v>
      </c>
      <c r="U85" s="172" t="s">
        <v>423</v>
      </c>
      <c r="V85" s="173">
        <v>83.96</v>
      </c>
      <c r="W85" s="173">
        <v>57</v>
      </c>
      <c r="X85" s="173">
        <v>0.36</v>
      </c>
      <c r="Y85" s="173">
        <v>0.14000000000000001</v>
      </c>
      <c r="Z85" s="173">
        <v>0.32</v>
      </c>
      <c r="AA85" s="173">
        <v>15.23</v>
      </c>
      <c r="AB85" s="173">
        <v>3.1</v>
      </c>
      <c r="AC85" s="173">
        <v>9.75</v>
      </c>
      <c r="AD85" s="173">
        <v>9</v>
      </c>
      <c r="AE85" s="173">
        <v>0.18</v>
      </c>
      <c r="AF85" s="173">
        <v>7</v>
      </c>
      <c r="AG85" s="173">
        <v>12</v>
      </c>
      <c r="AH85" s="173">
        <v>116</v>
      </c>
      <c r="AI85" s="173">
        <v>1</v>
      </c>
      <c r="AJ85" s="173">
        <v>0.1</v>
      </c>
      <c r="AK85" s="173">
        <v>8.2000000000000003E-2</v>
      </c>
      <c r="AL85" s="173">
        <v>4.8000000000000001E-2</v>
      </c>
      <c r="AM85" s="173">
        <v>0.1</v>
      </c>
      <c r="AN85" s="173">
        <v>4.3</v>
      </c>
      <c r="AO85" s="173">
        <v>1.2E-2</v>
      </c>
      <c r="AP85" s="173">
        <v>2.5999999999999999E-2</v>
      </c>
      <c r="AQ85" s="173">
        <v>0.161</v>
      </c>
      <c r="AR85" s="173">
        <v>4.9000000000000002E-2</v>
      </c>
      <c r="AS85" s="173">
        <v>2.9000000000000001E-2</v>
      </c>
      <c r="AT85" s="173">
        <v>7</v>
      </c>
      <c r="AU85" s="173">
        <v>0</v>
      </c>
      <c r="AV85" s="173">
        <v>7</v>
      </c>
      <c r="AW85" s="173">
        <v>7</v>
      </c>
      <c r="AX85" s="173">
        <v>5.0999999999999996</v>
      </c>
      <c r="AY85" s="173">
        <v>0</v>
      </c>
      <c r="AZ85" s="173">
        <v>25</v>
      </c>
      <c r="BA85" s="173">
        <v>1</v>
      </c>
      <c r="BB85" s="173">
        <v>0</v>
      </c>
      <c r="BC85" s="173">
        <v>1</v>
      </c>
      <c r="BD85" s="173">
        <v>14</v>
      </c>
      <c r="BE85" s="173">
        <v>2</v>
      </c>
      <c r="BF85" s="173">
        <v>0</v>
      </c>
      <c r="BG85" s="173">
        <v>44</v>
      </c>
      <c r="BH85" s="173">
        <v>0.12</v>
      </c>
      <c r="BI85" s="173">
        <v>0</v>
      </c>
      <c r="BJ85" s="173">
        <v>0</v>
      </c>
      <c r="BK85" s="173">
        <v>4.4000000000000004</v>
      </c>
      <c r="BL85" s="173">
        <v>2.1999999999999999E-2</v>
      </c>
      <c r="BM85" s="173">
        <v>8.4000000000000005E-2</v>
      </c>
      <c r="BN85" s="173">
        <v>9.4E-2</v>
      </c>
      <c r="BO85" s="173">
        <v>0</v>
      </c>
      <c r="BP85" s="173">
        <v>140</v>
      </c>
      <c r="BQ85" s="172" t="s">
        <v>382</v>
      </c>
      <c r="BR85" s="173">
        <v>161</v>
      </c>
      <c r="BS85" s="172" t="s">
        <v>410</v>
      </c>
      <c r="BT85" s="173">
        <v>10</v>
      </c>
      <c r="BU85" s="168">
        <f>AVERAGE(BP85,BR85)</f>
        <v>150.5</v>
      </c>
      <c r="BV85" s="168">
        <f>_xlfn.STDEV.P(BP85,BR85)</f>
        <v>10.5</v>
      </c>
      <c r="BW85" s="168">
        <f>(1-BT85/100)*K85</f>
        <v>304.8</v>
      </c>
      <c r="BX85" s="174">
        <f>(V85/100)*$BW85</f>
        <v>255.91007999999999</v>
      </c>
      <c r="BY85" s="174">
        <f>(W85/100)*$BW85</f>
        <v>173.73599999999999</v>
      </c>
      <c r="BZ85" s="174">
        <f>(X85/100)*$BW85</f>
        <v>1.09728</v>
      </c>
      <c r="CA85" s="174">
        <f>(Y85/100)*$BW85</f>
        <v>0.4267200000000001</v>
      </c>
      <c r="CB85" s="174">
        <f>(Z85/100)*$BW85</f>
        <v>0.97536000000000012</v>
      </c>
      <c r="CC85" s="174">
        <f>(AA85/100)*$BW85</f>
        <v>46.421039999999998</v>
      </c>
      <c r="CD85" s="174">
        <f>(AB85/100)*$BW85</f>
        <v>9.4488000000000003</v>
      </c>
      <c r="CE85" s="174">
        <f>(AC85/100)*$BW85</f>
        <v>29.718000000000004</v>
      </c>
      <c r="CF85" s="174">
        <f>(AD85/100)*$BW85</f>
        <v>27.431999999999999</v>
      </c>
      <c r="CG85" s="174">
        <f>(AE85/100)*$BW85</f>
        <v>0.54864000000000002</v>
      </c>
      <c r="CH85" s="174">
        <f>(AF85/100)*$BW85</f>
        <v>21.336000000000002</v>
      </c>
      <c r="CI85" s="174">
        <f>(AG85/100)*$BW85</f>
        <v>36.576000000000001</v>
      </c>
      <c r="CJ85" s="174">
        <f>(AH85/100)*$BW85</f>
        <v>353.56799999999998</v>
      </c>
      <c r="CK85" s="174">
        <f>(AI85/100)*$BW85</f>
        <v>3.048</v>
      </c>
      <c r="CL85" s="174">
        <f>(AJ85/100)*$BW85</f>
        <v>0.30480000000000002</v>
      </c>
      <c r="CM85" s="174">
        <f>(AK85/100)*$BW85</f>
        <v>0.24993599999999999</v>
      </c>
      <c r="CN85" s="174">
        <f>(AL85/100)*$BW85</f>
        <v>0.14630400000000002</v>
      </c>
      <c r="CO85" s="174">
        <f>(AM85/100)*$BW85</f>
        <v>0.30480000000000002</v>
      </c>
      <c r="CP85" s="174">
        <f>(AN85/100)*$BW85</f>
        <v>13.106399999999999</v>
      </c>
      <c r="CQ85" s="174">
        <f>(AO85/100)*$BW85</f>
        <v>3.6576000000000004E-2</v>
      </c>
      <c r="CR85" s="174">
        <f>(AP85/100)*$BW85</f>
        <v>7.9247999999999999E-2</v>
      </c>
      <c r="CS85" s="174">
        <f>(AQ85/100)*$BW85</f>
        <v>0.49072800000000005</v>
      </c>
      <c r="CT85" s="174">
        <f>(AR85/100)*$BW85</f>
        <v>0.14935200000000001</v>
      </c>
      <c r="CU85" s="174">
        <f>(AS85/100)*$BW85</f>
        <v>8.8391999999999998E-2</v>
      </c>
      <c r="CV85" s="174">
        <f>(AT85/100)*$BW85</f>
        <v>21.336000000000002</v>
      </c>
      <c r="CW85" s="174">
        <f>(AU85/100)*$BW85</f>
        <v>0</v>
      </c>
      <c r="CX85" s="174">
        <f>(AV85/100)*$BW85</f>
        <v>21.336000000000002</v>
      </c>
      <c r="CY85" s="174">
        <f>(AW85/100)*$BW85</f>
        <v>21.336000000000002</v>
      </c>
      <c r="CZ85" s="174">
        <f>(AX85/100)*$BW85</f>
        <v>15.5448</v>
      </c>
      <c r="DA85" s="174">
        <f>(AY85/100)*$BW85</f>
        <v>0</v>
      </c>
      <c r="DB85" s="174">
        <f>(AZ85/100)*$BW85</f>
        <v>76.2</v>
      </c>
      <c r="DC85" s="174">
        <f>(BA85/100)*$BW85</f>
        <v>3.048</v>
      </c>
      <c r="DD85" s="174">
        <f>(BB85/100)*$BW85</f>
        <v>0</v>
      </c>
      <c r="DE85" s="174">
        <f>(BC85/100)*$BW85</f>
        <v>3.048</v>
      </c>
      <c r="DF85" s="174">
        <f>(BD85/100)*$BW85</f>
        <v>42.672000000000004</v>
      </c>
      <c r="DG85" s="174">
        <f>(BE85/100)*$BW85</f>
        <v>6.0960000000000001</v>
      </c>
      <c r="DH85" s="174">
        <f>(BF85/100)*$BW85</f>
        <v>0</v>
      </c>
      <c r="DI85" s="174">
        <f>(BG85/100)*$BW85</f>
        <v>134.11199999999999</v>
      </c>
      <c r="DJ85" s="174">
        <f>(BH85/100)*$BW85</f>
        <v>0.36575999999999997</v>
      </c>
      <c r="DK85" s="174">
        <f>(BI85/100)*$BW85</f>
        <v>0</v>
      </c>
      <c r="DL85" s="174">
        <f>(BJ85/100)*$BW85</f>
        <v>0</v>
      </c>
      <c r="DM85" s="174">
        <f>(BK85/100)*$BW85</f>
        <v>13.411200000000003</v>
      </c>
      <c r="DN85" s="174">
        <f>(BL85/100)*$BW85</f>
        <v>6.7055999999999991E-2</v>
      </c>
      <c r="DO85" s="174">
        <f>(BM85/100)*$BW85</f>
        <v>0.25603200000000004</v>
      </c>
      <c r="DP85" s="174">
        <f>(BN85/100)*$BW85</f>
        <v>0.28651199999999999</v>
      </c>
      <c r="DQ85" s="174">
        <f>(BO85/100)*$BW85</f>
        <v>0</v>
      </c>
      <c r="DR85" s="174"/>
      <c r="DS85" s="174">
        <f>BX85/$M85</f>
        <v>204.20034007812222</v>
      </c>
      <c r="DT85" s="174">
        <f>BY85/$M85</f>
        <v>138.63053102016397</v>
      </c>
      <c r="DU85" s="174">
        <f>BZ85/$M85</f>
        <v>0.87556124854840411</v>
      </c>
      <c r="DV85" s="174">
        <f>CA85/$M85</f>
        <v>0.3404960411021572</v>
      </c>
      <c r="DW85" s="174">
        <f>CB85/$M85</f>
        <v>0.77827666537635931</v>
      </c>
      <c r="DX85" s="174">
        <f>CC85/$M85</f>
        <v>37.041105042756094</v>
      </c>
      <c r="DY85" s="174">
        <f>CD85/$M85</f>
        <v>7.5395551958334801</v>
      </c>
      <c r="DZ85" s="174">
        <f>CE85/$M85</f>
        <v>23.713117148185948</v>
      </c>
      <c r="EA85" s="174">
        <f>CF85/$M85</f>
        <v>21.889031213710101</v>
      </c>
      <c r="EB85" s="174">
        <f>CG85/$M85</f>
        <v>0.43778062427420206</v>
      </c>
      <c r="EC85" s="174">
        <f>CH85/$M85</f>
        <v>17.024802055107859</v>
      </c>
      <c r="ED85" s="174">
        <f>CI85/$M85</f>
        <v>29.185374951613468</v>
      </c>
      <c r="EE85" s="174">
        <f>CJ85/$M85</f>
        <v>282.1252911989302</v>
      </c>
      <c r="EF85" s="174">
        <f>CK85/$M85</f>
        <v>2.4321145793011225</v>
      </c>
      <c r="EG85" s="174">
        <f>CL85/$M85</f>
        <v>0.24321145793011226</v>
      </c>
      <c r="EH85" s="174">
        <f>CM85/$M85</f>
        <v>0.19943339550269204</v>
      </c>
      <c r="EI85" s="174">
        <f>CN85/$M85</f>
        <v>0.11674149980645389</v>
      </c>
      <c r="EJ85" s="174">
        <f>CO85/$M85</f>
        <v>0.24321145793011226</v>
      </c>
      <c r="EK85" s="174">
        <f>CP85/$M85</f>
        <v>10.458092690994826</v>
      </c>
      <c r="EL85" s="174">
        <f>CQ85/$M85</f>
        <v>2.9185374951613472E-2</v>
      </c>
      <c r="EM85" s="174">
        <f>CR85/$M85</f>
        <v>6.3234979061829177E-2</v>
      </c>
      <c r="EN85" s="174">
        <f>CS85/$M85</f>
        <v>0.39157044726748075</v>
      </c>
      <c r="EO85" s="174">
        <f>CT85/$M85</f>
        <v>0.11917361438575501</v>
      </c>
      <c r="EP85" s="174">
        <f>CU85/$M85</f>
        <v>7.0531322799732551E-2</v>
      </c>
      <c r="EQ85" s="174">
        <f>CV85/$M85</f>
        <v>17.024802055107859</v>
      </c>
      <c r="ER85" s="174">
        <f>CW85/$M85</f>
        <v>0</v>
      </c>
      <c r="ES85" s="174">
        <f>CX85/$M85</f>
        <v>17.024802055107859</v>
      </c>
      <c r="ET85" s="174">
        <f>CY85/$M85</f>
        <v>17.024802055107859</v>
      </c>
      <c r="EU85" s="174">
        <f>CZ85/$M85</f>
        <v>12.403784354435725</v>
      </c>
      <c r="EV85" s="174">
        <f>DA85/$M85</f>
        <v>0</v>
      </c>
      <c r="EW85" s="174">
        <f>DB85/$M85</f>
        <v>60.802864482528065</v>
      </c>
      <c r="EX85" s="174">
        <f>DC85/$M85</f>
        <v>2.4321145793011225</v>
      </c>
      <c r="EY85" s="174">
        <f>DD85/$M85</f>
        <v>0</v>
      </c>
      <c r="EZ85" s="174">
        <f>DE85/$M85</f>
        <v>2.4321145793011225</v>
      </c>
      <c r="FA85" s="174">
        <f>DF85/$M85</f>
        <v>34.049604110215718</v>
      </c>
      <c r="FB85" s="174">
        <f>DG85/$M85</f>
        <v>4.864229158602245</v>
      </c>
      <c r="FC85" s="174">
        <f>DH85/$M85</f>
        <v>0</v>
      </c>
      <c r="FD85" s="174">
        <f>DI85/$M85</f>
        <v>107.01304148924939</v>
      </c>
      <c r="FE85" s="174">
        <f>DJ85/$M85</f>
        <v>0.29185374951613469</v>
      </c>
      <c r="FF85" s="174">
        <f>DK85/$M85</f>
        <v>0</v>
      </c>
      <c r="FG85" s="174">
        <f>DL85/$M85</f>
        <v>0</v>
      </c>
      <c r="FH85" s="174">
        <f>DM85/$M85</f>
        <v>10.70130414892494</v>
      </c>
      <c r="FI85" s="174">
        <f>DN85/$M85</f>
        <v>5.3506520744624683E-2</v>
      </c>
      <c r="FJ85" s="174">
        <f>DO85/$M85</f>
        <v>0.20429762466129431</v>
      </c>
      <c r="FK85" s="174">
        <f>DP85/$M85</f>
        <v>0.22861877045430551</v>
      </c>
      <c r="FL85" s="174">
        <f>DQ85/$M85</f>
        <v>0</v>
      </c>
      <c r="FN85" s="181">
        <f>DT85/MAX(DT$2:DT$108)</f>
        <v>2.1214186234288633E-2</v>
      </c>
      <c r="FO85" s="181">
        <f>DU85/MAX(DU$2:DU$108)</f>
        <v>4.7212291981134549E-3</v>
      </c>
      <c r="FP85" s="181">
        <f>DY85/MAX(DY$2:DY$108)</f>
        <v>0.14678617449977951</v>
      </c>
      <c r="FQ85" s="181">
        <f>EA85/MAX(EA$2:EA$108)</f>
        <v>1.1262107024958891E-2</v>
      </c>
      <c r="FR85" s="181">
        <f>EB85/MAX(EB$2:EB$108)</f>
        <v>5.2554200017793087E-3</v>
      </c>
      <c r="FS85" s="181">
        <f>EC85/MAX(EC$2:EC$108)</f>
        <v>4.3105061024694934E-2</v>
      </c>
      <c r="FT85" s="181">
        <f>ED85/MAX(ED$2:ED$108)</f>
        <v>1.505256099275061E-2</v>
      </c>
      <c r="FU85" s="181">
        <f>EE85/MAX(EE$2:EE$108)</f>
        <v>5.0883394051290907E-2</v>
      </c>
      <c r="FV85" s="181">
        <f>EF85/MAX(EF$2:EF$108)</f>
        <v>2.0704210276084765E-3</v>
      </c>
      <c r="FW85" s="181">
        <f>EG85/MAX(EG$2:EG$108)</f>
        <v>1.9090100104992094E-2</v>
      </c>
      <c r="FX85" s="181">
        <f>EH85/MAX(EH$2:EH$108)</f>
        <v>4.2508935619886001E-2</v>
      </c>
      <c r="FY85" s="181">
        <f>EI85/MAX(EI$2:EI$108)</f>
        <v>9.5347600423288329E-3</v>
      </c>
      <c r="FZ85" s="181">
        <f>EJ85/MAX(EJ$2:EJ$108)</f>
        <v>3.996255130818747E-4</v>
      </c>
      <c r="GA85" s="181">
        <f>EK85/MAX(EK$2:EK$108)</f>
        <v>2.7052826583848173E-2</v>
      </c>
      <c r="GB85" s="181">
        <f>EL85/MAX(EL$2:EL$108)</f>
        <v>2.0709255888115489E-3</v>
      </c>
      <c r="GC85" s="181">
        <f>EM85/MAX(EM$2:EM$108)</f>
        <v>7.1301604702502901E-3</v>
      </c>
      <c r="GD85" s="181">
        <f>EN85/MAX(EN$2:EN$108)</f>
        <v>3.6943023168183671E-3</v>
      </c>
      <c r="GE85" s="181">
        <f>EO85/MAX(EO$2:EO$108)</f>
        <v>1.5155660725577672E-2</v>
      </c>
      <c r="GF85" s="181">
        <f>EP85/MAX(EP$2:EP$108)</f>
        <v>2.1883131686045526E-2</v>
      </c>
      <c r="GG85" s="181">
        <f>EQ85/MAX(EQ$2:EQ$108)</f>
        <v>5.1820291942256203E-3</v>
      </c>
      <c r="GH85" s="181">
        <f>ER85/MAX(ER$2:ER$108)</f>
        <v>0</v>
      </c>
      <c r="GI85" s="181">
        <f>ES85/MAX(ES$2:ES$108)</f>
        <v>1.4063499712401228E-2</v>
      </c>
      <c r="GJ85" s="181">
        <f>ET85/MAX(ET$2:ET$108)</f>
        <v>3.2588018644099264E-3</v>
      </c>
      <c r="GK85" s="181">
        <f>EU85/MAX(EU$2:EU$108)</f>
        <v>9.3879162569049934E-3</v>
      </c>
      <c r="GL85" s="181">
        <f>EV85/MAX(EV$2:EV$108)</f>
        <v>0</v>
      </c>
      <c r="GM85" s="181">
        <f>EW85/MAX(EW$2:EW$108)</f>
        <v>5.5960463520605725E-4</v>
      </c>
      <c r="GN85" s="181">
        <f>EX85/MAX(EX$2:EX$108)</f>
        <v>4.4784455261089311E-4</v>
      </c>
      <c r="GO85" s="181">
        <f>EY85/MAX(EY$2:EY$108)</f>
        <v>0</v>
      </c>
      <c r="GP85" s="181">
        <f>EZ85/MAX(EZ$2:EZ$108)</f>
        <v>1.0754966966640657E-4</v>
      </c>
      <c r="GQ85" s="181">
        <f>FA85/MAX(FA$2:FA$108)</f>
        <v>6.3190136632725893E-4</v>
      </c>
      <c r="GR85" s="181">
        <f>FB85/MAX(FB$2:FB$108)</f>
        <v>4.2683593139274649E-4</v>
      </c>
      <c r="GS85" s="181">
        <f>FC85/MAX(FC$2:FC$108)</f>
        <v>0</v>
      </c>
      <c r="GT85" s="181">
        <f>FD85/MAX(FD$2:FD$108)</f>
        <v>3.3448253170219777E-3</v>
      </c>
      <c r="GU85" s="181">
        <f>FE85/MAX(FE$2:FE$108)</f>
        <v>4.4813431959410425E-3</v>
      </c>
      <c r="GV85" s="181">
        <f>FF85/MAX(FF$2:FF$108)</f>
        <v>0</v>
      </c>
      <c r="GW85" s="181">
        <f>FG85/MAX(FG$2:FG$108)</f>
        <v>0</v>
      </c>
      <c r="GX85" s="181">
        <f>FH85/MAX(FH$2:FH$108)</f>
        <v>4.8512626964667405E-3</v>
      </c>
      <c r="GY85" s="170">
        <f>MAX(FN85:GX85)</f>
        <v>0.14678617449977951</v>
      </c>
      <c r="GZ85" s="170">
        <f>SUM(FN85:GX85)</f>
        <v>0.49561439709947991</v>
      </c>
      <c r="HA85" s="183">
        <f>GZ85/MAX(GZ$2:GZ$108)</f>
        <v>2.7777565483075535E-2</v>
      </c>
      <c r="HB85" s="168">
        <v>86</v>
      </c>
    </row>
    <row r="86" spans="1:210" s="168" customFormat="1" x14ac:dyDescent="0.3">
      <c r="A86" s="168" t="s">
        <v>64</v>
      </c>
      <c r="B86" s="168">
        <v>1.27</v>
      </c>
      <c r="C86" s="168" t="s">
        <v>50</v>
      </c>
      <c r="D86" s="168">
        <v>227</v>
      </c>
      <c r="E86" s="168">
        <v>440</v>
      </c>
      <c r="F86" s="168">
        <v>668</v>
      </c>
      <c r="H86" s="168">
        <v>227</v>
      </c>
      <c r="I86" s="168">
        <f>E86-D86</f>
        <v>213</v>
      </c>
      <c r="J86" s="168">
        <f>F86-E86</f>
        <v>228</v>
      </c>
      <c r="K86" s="169">
        <f>AVERAGE(H86:J86)</f>
        <v>222.66666666666666</v>
      </c>
      <c r="L86" s="169">
        <f>_xlfn.STDEV.P(H86:J86)</f>
        <v>6.8475461947247123</v>
      </c>
      <c r="M86" s="170">
        <f>B86*D86/453.5</f>
        <v>0.63570011025358331</v>
      </c>
      <c r="N86" s="169"/>
      <c r="O86" s="169"/>
      <c r="P86" s="169">
        <f>K86/B86</f>
        <v>175.32808398950129</v>
      </c>
      <c r="Q86" s="171">
        <f>1/B86</f>
        <v>0.78740157480314954</v>
      </c>
      <c r="R86" s="168">
        <f>1/K86</f>
        <v>4.4910179640718561E-3</v>
      </c>
      <c r="T86" s="172" t="s">
        <v>367</v>
      </c>
      <c r="U86" s="172" t="s">
        <v>368</v>
      </c>
      <c r="V86" s="173">
        <v>85.81</v>
      </c>
      <c r="W86" s="173">
        <v>57</v>
      </c>
      <c r="X86" s="173">
        <v>0.28000000000000003</v>
      </c>
      <c r="Y86" s="173">
        <v>0.15</v>
      </c>
      <c r="Z86" s="173">
        <v>0.16</v>
      </c>
      <c r="AA86" s="173">
        <v>13.6</v>
      </c>
      <c r="AB86" s="173">
        <v>2.4</v>
      </c>
      <c r="AC86" s="173">
        <v>10.039999999999999</v>
      </c>
      <c r="AD86" s="173">
        <v>6</v>
      </c>
      <c r="AE86" s="173">
        <v>0.13</v>
      </c>
      <c r="AF86" s="173">
        <v>5</v>
      </c>
      <c r="AG86" s="173">
        <v>10</v>
      </c>
      <c r="AH86" s="173">
        <v>100</v>
      </c>
      <c r="AI86" s="173">
        <v>2</v>
      </c>
      <c r="AJ86" s="173">
        <v>0.04</v>
      </c>
      <c r="AK86" s="173">
        <v>0.03</v>
      </c>
      <c r="AL86" s="173">
        <v>3.5000000000000003E-2</v>
      </c>
      <c r="AM86" s="173">
        <v>0</v>
      </c>
      <c r="AN86" s="176"/>
      <c r="AO86" s="173">
        <v>1.7999999999999999E-2</v>
      </c>
      <c r="AP86" s="173">
        <v>2.5999999999999999E-2</v>
      </c>
      <c r="AQ86" s="173">
        <v>9.4E-2</v>
      </c>
      <c r="AR86" s="173">
        <v>7.3999999999999996E-2</v>
      </c>
      <c r="AS86" s="173">
        <v>5.0999999999999997E-2</v>
      </c>
      <c r="AT86" s="173">
        <v>3</v>
      </c>
      <c r="AU86" s="176"/>
      <c r="AV86" s="173">
        <v>3</v>
      </c>
      <c r="AW86" s="176"/>
      <c r="AX86" s="179">
        <v>5.0999999999999996</v>
      </c>
      <c r="AY86" s="176"/>
      <c r="AZ86" s="173">
        <v>51</v>
      </c>
      <c r="BA86" s="173">
        <v>3</v>
      </c>
      <c r="BB86" s="176"/>
      <c r="BC86" s="173">
        <v>0</v>
      </c>
      <c r="BD86" s="173">
        <v>25</v>
      </c>
      <c r="BE86" s="173">
        <v>12</v>
      </c>
      <c r="BF86" s="173">
        <v>0</v>
      </c>
      <c r="BG86" s="173">
        <v>28</v>
      </c>
      <c r="BH86" s="173">
        <v>0.18</v>
      </c>
      <c r="BI86" s="176"/>
      <c r="BJ86" s="176"/>
      <c r="BK86" s="173">
        <v>1.8</v>
      </c>
      <c r="BL86" s="176"/>
      <c r="BM86" s="176"/>
      <c r="BN86" s="176"/>
      <c r="BO86" s="176"/>
      <c r="BP86" s="173">
        <v>109</v>
      </c>
      <c r="BQ86" s="172" t="s">
        <v>330</v>
      </c>
      <c r="BR86" s="173">
        <v>215</v>
      </c>
      <c r="BS86" s="172" t="s">
        <v>364</v>
      </c>
      <c r="BT86" s="173">
        <v>10</v>
      </c>
      <c r="BU86" s="168">
        <f>AVERAGE(BP86,BR86)</f>
        <v>162</v>
      </c>
      <c r="BV86" s="168">
        <f>_xlfn.STDEV.P(BP86,BR86)</f>
        <v>53</v>
      </c>
      <c r="BW86" s="168">
        <f>(1-BT86/100)*K86</f>
        <v>200.4</v>
      </c>
      <c r="BX86" s="174">
        <f>(V86/100)*$BW86</f>
        <v>171.96324000000001</v>
      </c>
      <c r="BY86" s="174">
        <f>(W86/100)*$BW86</f>
        <v>114.22799999999999</v>
      </c>
      <c r="BZ86" s="174">
        <f>(X86/100)*$BW86</f>
        <v>0.56112000000000006</v>
      </c>
      <c r="CA86" s="174">
        <f>(Y86/100)*$BW86</f>
        <v>0.30060000000000003</v>
      </c>
      <c r="CB86" s="174">
        <f>(Z86/100)*$BW86</f>
        <v>0.32064000000000004</v>
      </c>
      <c r="CC86" s="174">
        <f>(AA86/100)*$BW86</f>
        <v>27.254400000000004</v>
      </c>
      <c r="CD86" s="174">
        <f>(AB86/100)*$BW86</f>
        <v>4.8096000000000005</v>
      </c>
      <c r="CE86" s="174">
        <f>(AC86/100)*$BW86</f>
        <v>20.120159999999998</v>
      </c>
      <c r="CF86" s="174">
        <f>(AD86/100)*$BW86</f>
        <v>12.023999999999999</v>
      </c>
      <c r="CG86" s="174">
        <f>(AE86/100)*$BW86</f>
        <v>0.26051999999999997</v>
      </c>
      <c r="CH86" s="174">
        <f>(AF86/100)*$BW86</f>
        <v>10.020000000000001</v>
      </c>
      <c r="CI86" s="174">
        <f>(AG86/100)*$BW86</f>
        <v>20.040000000000003</v>
      </c>
      <c r="CJ86" s="174">
        <f>(AH86/100)*$BW86</f>
        <v>200.4</v>
      </c>
      <c r="CK86" s="174">
        <f>(AI86/100)*$BW86</f>
        <v>4.008</v>
      </c>
      <c r="CL86" s="174">
        <f>(AJ86/100)*$BW86</f>
        <v>8.0160000000000009E-2</v>
      </c>
      <c r="CM86" s="174">
        <f>(AK86/100)*$BW86</f>
        <v>6.012E-2</v>
      </c>
      <c r="CN86" s="174">
        <f>(AL86/100)*$BW86</f>
        <v>7.0140000000000008E-2</v>
      </c>
      <c r="CO86" s="174">
        <f>(AM86/100)*$BW86</f>
        <v>0</v>
      </c>
      <c r="CP86" s="174">
        <f>(AN86/100)*$BW86</f>
        <v>0</v>
      </c>
      <c r="CQ86" s="174">
        <f>(AO86/100)*$BW86</f>
        <v>3.6072E-2</v>
      </c>
      <c r="CR86" s="174">
        <f>(AP86/100)*$BW86</f>
        <v>5.2103999999999998E-2</v>
      </c>
      <c r="CS86" s="174">
        <f>(AQ86/100)*$BW86</f>
        <v>0.18837599999999999</v>
      </c>
      <c r="CT86" s="174">
        <f>(AR86/100)*$BW86</f>
        <v>0.14829600000000001</v>
      </c>
      <c r="CU86" s="174">
        <f>(AS86/100)*$BW86</f>
        <v>0.10220399999999999</v>
      </c>
      <c r="CV86" s="174">
        <f>(AT86/100)*$BW86</f>
        <v>6.0119999999999996</v>
      </c>
      <c r="CW86" s="174">
        <f>(AU86/100)*$BW86</f>
        <v>0</v>
      </c>
      <c r="CX86" s="174">
        <f>(AV86/100)*$BW86</f>
        <v>6.0119999999999996</v>
      </c>
      <c r="CY86" s="174">
        <f>(AW86/100)*$BW86</f>
        <v>0</v>
      </c>
      <c r="CZ86" s="174">
        <f>(AX86/100)*$BW86</f>
        <v>10.2204</v>
      </c>
      <c r="DA86" s="174">
        <f>(AY86/100)*$BW86</f>
        <v>0</v>
      </c>
      <c r="DB86" s="174">
        <f>(AZ86/100)*$BW86</f>
        <v>102.20400000000001</v>
      </c>
      <c r="DC86" s="174">
        <f>(BA86/100)*$BW86</f>
        <v>6.0119999999999996</v>
      </c>
      <c r="DD86" s="174">
        <f>(BB86/100)*$BW86</f>
        <v>0</v>
      </c>
      <c r="DE86" s="174">
        <f>(BC86/100)*$BW86</f>
        <v>0</v>
      </c>
      <c r="DF86" s="174">
        <f>(BD86/100)*$BW86</f>
        <v>50.1</v>
      </c>
      <c r="DG86" s="174">
        <f>(BE86/100)*$BW86</f>
        <v>24.047999999999998</v>
      </c>
      <c r="DH86" s="174">
        <f>(BF86/100)*$BW86</f>
        <v>0</v>
      </c>
      <c r="DI86" s="174">
        <f>(BG86/100)*$BW86</f>
        <v>56.112000000000009</v>
      </c>
      <c r="DJ86" s="174">
        <f>(BH86/100)*$BW86</f>
        <v>0.36071999999999999</v>
      </c>
      <c r="DK86" s="174">
        <f>(BI86/100)*$BW86</f>
        <v>0</v>
      </c>
      <c r="DL86" s="174">
        <f>(BJ86/100)*$BW86</f>
        <v>0</v>
      </c>
      <c r="DM86" s="174">
        <f>(BK86/100)*$BW86</f>
        <v>3.6072000000000006</v>
      </c>
      <c r="DN86" s="174">
        <f>(BL86/100)*$BW86</f>
        <v>0</v>
      </c>
      <c r="DO86" s="174">
        <f>(BM86/100)*$BW86</f>
        <v>0</v>
      </c>
      <c r="DP86" s="174">
        <f>(BN86/100)*$BW86</f>
        <v>0</v>
      </c>
      <c r="DQ86" s="174">
        <f>(BO86/100)*$BW86</f>
        <v>0</v>
      </c>
      <c r="DR86" s="174"/>
      <c r="DS86" s="174">
        <f>BX86/$M86</f>
        <v>270.51000499497036</v>
      </c>
      <c r="DT86" s="174">
        <f>BY86/$M86</f>
        <v>179.68850116202432</v>
      </c>
      <c r="DU86" s="174">
        <f>BZ86/$M86</f>
        <v>0.8826803565853828</v>
      </c>
      <c r="DV86" s="174">
        <f>CA86/$M86</f>
        <v>0.47286447674216936</v>
      </c>
      <c r="DW86" s="174">
        <f>CB86/$M86</f>
        <v>0.50438877519164727</v>
      </c>
      <c r="DX86" s="174">
        <f>CC86/$M86</f>
        <v>42.873045891290019</v>
      </c>
      <c r="DY86" s="174">
        <f>CD86/$M86</f>
        <v>7.5658316278747098</v>
      </c>
      <c r="DZ86" s="174">
        <f>CE86/$M86</f>
        <v>31.650395643275864</v>
      </c>
      <c r="EA86" s="174">
        <f>CF86/$M86</f>
        <v>18.91457906968677</v>
      </c>
      <c r="EB86" s="174">
        <f>CG86/$M86</f>
        <v>0.40981587984321333</v>
      </c>
      <c r="EC86" s="174">
        <f>CH86/$M86</f>
        <v>15.762149224738979</v>
      </c>
      <c r="ED86" s="174">
        <f>CI86/$M86</f>
        <v>31.524298449477957</v>
      </c>
      <c r="EE86" s="174">
        <f>CJ86/$M86</f>
        <v>315.24298449477953</v>
      </c>
      <c r="EF86" s="174">
        <f>CK86/$M86</f>
        <v>6.3048596898955909</v>
      </c>
      <c r="EG86" s="174">
        <f>CL86/$M86</f>
        <v>0.12609719379791182</v>
      </c>
      <c r="EH86" s="174">
        <f>CM86/$M86</f>
        <v>9.4572895348433855E-2</v>
      </c>
      <c r="EI86" s="174">
        <f>CN86/$M86</f>
        <v>0.11033504457317285</v>
      </c>
      <c r="EJ86" s="174">
        <f>CO86/$M86</f>
        <v>0</v>
      </c>
      <c r="EK86" s="174">
        <f>CP86/$M86</f>
        <v>0</v>
      </c>
      <c r="EL86" s="174">
        <f>CQ86/$M86</f>
        <v>5.6743737209060313E-2</v>
      </c>
      <c r="EM86" s="174">
        <f>CR86/$M86</f>
        <v>8.1963175968642679E-2</v>
      </c>
      <c r="EN86" s="174">
        <f>CS86/$M86</f>
        <v>0.29632840542509276</v>
      </c>
      <c r="EO86" s="174">
        <f>CT86/$M86</f>
        <v>0.23327980852613686</v>
      </c>
      <c r="EP86" s="174">
        <f>CU86/$M86</f>
        <v>0.16077392209233754</v>
      </c>
      <c r="EQ86" s="174">
        <f>CV86/$M86</f>
        <v>9.457289534843385</v>
      </c>
      <c r="ER86" s="174">
        <f>CW86/$M86</f>
        <v>0</v>
      </c>
      <c r="ES86" s="174">
        <f>CX86/$M86</f>
        <v>9.457289534843385</v>
      </c>
      <c r="ET86" s="174">
        <f>CY86/$M86</f>
        <v>0</v>
      </c>
      <c r="EU86" s="174">
        <f>CZ86/$M86</f>
        <v>16.077392209233757</v>
      </c>
      <c r="EV86" s="174">
        <f>DA86/$M86</f>
        <v>0</v>
      </c>
      <c r="EW86" s="174">
        <f>DB86/$M86</f>
        <v>160.77392209233759</v>
      </c>
      <c r="EX86" s="174">
        <f>DC86/$M86</f>
        <v>9.457289534843385</v>
      </c>
      <c r="EY86" s="174">
        <f>DD86/$M86</f>
        <v>0</v>
      </c>
      <c r="EZ86" s="174">
        <f>DE86/$M86</f>
        <v>0</v>
      </c>
      <c r="FA86" s="174">
        <f>DF86/$M86</f>
        <v>78.810746123694884</v>
      </c>
      <c r="FB86" s="174">
        <f>DG86/$M86</f>
        <v>37.82915813937354</v>
      </c>
      <c r="FC86" s="174">
        <f>DH86/$M86</f>
        <v>0</v>
      </c>
      <c r="FD86" s="174">
        <f>DI86/$M86</f>
        <v>88.268035658538281</v>
      </c>
      <c r="FE86" s="174">
        <f>DJ86/$M86</f>
        <v>0.56743737209060308</v>
      </c>
      <c r="FF86" s="174">
        <f>DK86/$M86</f>
        <v>0</v>
      </c>
      <c r="FG86" s="174">
        <f>DL86/$M86</f>
        <v>0</v>
      </c>
      <c r="FH86" s="174">
        <f>DM86/$M86</f>
        <v>5.6743737209060328</v>
      </c>
      <c r="FI86" s="174">
        <f>DN86/$M86</f>
        <v>0</v>
      </c>
      <c r="FJ86" s="174">
        <f>DO86/$M86</f>
        <v>0</v>
      </c>
      <c r="FK86" s="174">
        <f>DP86/$M86</f>
        <v>0</v>
      </c>
      <c r="FL86" s="174">
        <f>DQ86/$M86</f>
        <v>0</v>
      </c>
      <c r="FN86" s="181">
        <f>DT86/MAX(DT$2:DT$108)</f>
        <v>2.7497155927772663E-2</v>
      </c>
      <c r="FO86" s="181">
        <f>DU86/MAX(DU$2:DU$108)</f>
        <v>4.7596170787836322E-3</v>
      </c>
      <c r="FP86" s="181">
        <f>DY86/MAX(DY$2:DY$108)</f>
        <v>0.14729774538674206</v>
      </c>
      <c r="FQ86" s="181">
        <f>EA86/MAX(EA$2:EA$108)</f>
        <v>9.7317241560438209E-3</v>
      </c>
      <c r="FR86" s="181">
        <f>EB86/MAX(EB$2:EB$108)</f>
        <v>4.9197119574342198E-3</v>
      </c>
      <c r="FS86" s="181">
        <f>EC86/MAX(EC$2:EC$108)</f>
        <v>3.9908152941424448E-2</v>
      </c>
      <c r="FT86" s="181">
        <f>ED86/MAX(ED$2:ED$108)</f>
        <v>1.6258877124284032E-2</v>
      </c>
      <c r="FU86" s="181">
        <f>EE86/MAX(EE$2:EE$108)</f>
        <v>5.6856416288614119E-2</v>
      </c>
      <c r="FV86" s="181">
        <f>EF86/MAX(EF$2:EF$108)</f>
        <v>5.3672282503367608E-3</v>
      </c>
      <c r="FW86" s="181">
        <f>EG86/MAX(EG$2:EG$108)</f>
        <v>9.8975931193687645E-3</v>
      </c>
      <c r="FX86" s="181">
        <f>EH86/MAX(EH$2:EH$108)</f>
        <v>2.0158073875338117E-2</v>
      </c>
      <c r="FY86" s="181">
        <f>EI86/MAX(EI$2:EI$108)</f>
        <v>9.0115184061280995E-3</v>
      </c>
      <c r="FZ86" s="181">
        <f>EJ86/MAX(EJ$2:EJ$108)</f>
        <v>0</v>
      </c>
      <c r="GA86" s="181">
        <f>EK86/MAX(EK$2:EK$108)</f>
        <v>0</v>
      </c>
      <c r="GB86" s="181">
        <f>EL86/MAX(EL$2:EL$108)</f>
        <v>4.0264021821156881E-3</v>
      </c>
      <c r="GC86" s="181">
        <f>EM86/MAX(EM$2:EM$108)</f>
        <v>9.2418880495930295E-3</v>
      </c>
      <c r="GD86" s="181">
        <f>EN86/MAX(EN$2:EN$108)</f>
        <v>2.7957337494195714E-3</v>
      </c>
      <c r="GE86" s="181">
        <f>EO86/MAX(EO$2:EO$108)</f>
        <v>2.9666882643214154E-2</v>
      </c>
      <c r="GF86" s="181">
        <f>EP86/MAX(EP$2:EP$108)</f>
        <v>4.9881907345171575E-2</v>
      </c>
      <c r="GG86" s="181">
        <f>EQ86/MAX(EQ$2:EQ$108)</f>
        <v>2.8786208679060245E-3</v>
      </c>
      <c r="GH86" s="181">
        <f>ER86/MAX(ER$2:ER$108)</f>
        <v>0</v>
      </c>
      <c r="GI86" s="181">
        <f>ES86/MAX(ES$2:ES$108)</f>
        <v>7.8122839973614293E-3</v>
      </c>
      <c r="GJ86" s="181">
        <f>ET86/MAX(ET$2:ET$108)</f>
        <v>0</v>
      </c>
      <c r="GK86" s="181">
        <f>EU86/MAX(EU$2:EU$108)</f>
        <v>1.216831955287323E-2</v>
      </c>
      <c r="GL86" s="181">
        <f>EV86/MAX(EV$2:EV$108)</f>
        <v>0</v>
      </c>
      <c r="GM86" s="181">
        <f>EW86/MAX(EW$2:EW$108)</f>
        <v>1.4796972607924225E-3</v>
      </c>
      <c r="GN86" s="181">
        <f>EX86/MAX(EX$2:EX$108)</f>
        <v>1.7414457512362244E-3</v>
      </c>
      <c r="GO86" s="181">
        <f>EY86/MAX(EY$2:EY$108)</f>
        <v>0</v>
      </c>
      <c r="GP86" s="181">
        <f>EZ86/MAX(EZ$2:EZ$108)</f>
        <v>0</v>
      </c>
      <c r="GQ86" s="181">
        <f>FA86/MAX(FA$2:FA$108)</f>
        <v>1.4625902255906733E-3</v>
      </c>
      <c r="GR86" s="181">
        <f>FB86/MAX(FB$2:FB$108)</f>
        <v>3.3195072480637117E-3</v>
      </c>
      <c r="GS86" s="181">
        <f>FC86/MAX(FC$2:FC$108)</f>
        <v>0</v>
      </c>
      <c r="GT86" s="181">
        <f>FD86/MAX(FD$2:FD$108)</f>
        <v>2.7589269143811568E-3</v>
      </c>
      <c r="GU86" s="181">
        <f>FE86/MAX(FE$2:FE$108)</f>
        <v>8.7128625578966924E-3</v>
      </c>
      <c r="GV86" s="181">
        <f>FF86/MAX(FF$2:FF$108)</f>
        <v>0</v>
      </c>
      <c r="GW86" s="181">
        <f>FG86/MAX(FG$2:FG$108)</f>
        <v>0</v>
      </c>
      <c r="GX86" s="181">
        <f>FH86/MAX(FH$2:FH$108)</f>
        <v>2.5723853069635513E-3</v>
      </c>
      <c r="GY86" s="170">
        <f>MAX(FN86:GX86)</f>
        <v>0.14729774538674206</v>
      </c>
      <c r="GZ86" s="170">
        <f>SUM(FN86:GX86)</f>
        <v>0.49218326816484997</v>
      </c>
      <c r="HA86" s="183">
        <f>GZ86/MAX(GZ$2:GZ$108)</f>
        <v>2.7585261931725256E-2</v>
      </c>
      <c r="HB86" s="168">
        <v>84</v>
      </c>
    </row>
    <row r="87" spans="1:210" s="168" customFormat="1" x14ac:dyDescent="0.3">
      <c r="A87" s="168" t="s">
        <v>36</v>
      </c>
      <c r="B87" s="168">
        <v>1.34</v>
      </c>
      <c r="C87" s="168" t="s">
        <v>49</v>
      </c>
      <c r="D87" s="168">
        <v>182</v>
      </c>
      <c r="H87" s="168">
        <v>182</v>
      </c>
      <c r="K87" s="169">
        <f>AVERAGE(H87:J87)</f>
        <v>182</v>
      </c>
      <c r="L87" s="169"/>
      <c r="M87" s="170">
        <f>B87</f>
        <v>1.34</v>
      </c>
      <c r="N87" s="169"/>
      <c r="O87" s="169"/>
      <c r="P87" s="169">
        <f>K87/B87</f>
        <v>135.82089552238804</v>
      </c>
      <c r="Q87" s="171">
        <f>1/B87</f>
        <v>0.74626865671641784</v>
      </c>
      <c r="R87" s="168">
        <f>1/K87</f>
        <v>5.4945054945054949E-3</v>
      </c>
      <c r="T87" s="172" t="s">
        <v>416</v>
      </c>
      <c r="U87" s="172" t="s">
        <v>417</v>
      </c>
      <c r="V87" s="173">
        <v>95.43</v>
      </c>
      <c r="W87" s="173">
        <v>16</v>
      </c>
      <c r="X87" s="173">
        <v>0.69</v>
      </c>
      <c r="Y87" s="173">
        <v>0.17</v>
      </c>
      <c r="Z87" s="173">
        <v>0.75</v>
      </c>
      <c r="AA87" s="173">
        <v>2.97</v>
      </c>
      <c r="AB87" s="173">
        <v>1.6</v>
      </c>
      <c r="AC87" s="173">
        <v>1.34</v>
      </c>
      <c r="AD87" s="173">
        <v>40</v>
      </c>
      <c r="AE87" s="173">
        <v>0.2</v>
      </c>
      <c r="AF87" s="173">
        <v>11</v>
      </c>
      <c r="AG87" s="173">
        <v>24</v>
      </c>
      <c r="AH87" s="173">
        <v>260</v>
      </c>
      <c r="AI87" s="173">
        <v>80</v>
      </c>
      <c r="AJ87" s="173">
        <v>0.13</v>
      </c>
      <c r="AK87" s="173">
        <v>3.5000000000000003E-2</v>
      </c>
      <c r="AL87" s="173">
        <v>0.10299999999999999</v>
      </c>
      <c r="AM87" s="173">
        <v>0.4</v>
      </c>
      <c r="AN87" s="173">
        <v>3.1</v>
      </c>
      <c r="AO87" s="173">
        <v>2.1000000000000001E-2</v>
      </c>
      <c r="AP87" s="173">
        <v>5.7000000000000002E-2</v>
      </c>
      <c r="AQ87" s="173">
        <v>0.32</v>
      </c>
      <c r="AR87" s="173">
        <v>0.246</v>
      </c>
      <c r="AS87" s="173">
        <v>7.3999999999999996E-2</v>
      </c>
      <c r="AT87" s="173">
        <v>36</v>
      </c>
      <c r="AU87" s="173">
        <v>0</v>
      </c>
      <c r="AV87" s="173">
        <v>36</v>
      </c>
      <c r="AW87" s="173">
        <v>36</v>
      </c>
      <c r="AX87" s="173">
        <v>6.1</v>
      </c>
      <c r="AY87" s="173">
        <v>0</v>
      </c>
      <c r="AZ87" s="173">
        <v>449</v>
      </c>
      <c r="BA87" s="173">
        <v>22</v>
      </c>
      <c r="BB87" s="173">
        <v>0</v>
      </c>
      <c r="BC87" s="173">
        <v>0</v>
      </c>
      <c r="BD87" s="173">
        <v>270</v>
      </c>
      <c r="BE87" s="173">
        <v>0</v>
      </c>
      <c r="BF87" s="173">
        <v>0</v>
      </c>
      <c r="BG87" s="173">
        <v>283</v>
      </c>
      <c r="BH87" s="173">
        <v>0.27</v>
      </c>
      <c r="BI87" s="173">
        <v>0</v>
      </c>
      <c r="BJ87" s="173">
        <v>0</v>
      </c>
      <c r="BK87" s="173">
        <v>29.3</v>
      </c>
      <c r="BL87" s="173">
        <v>4.2000000000000003E-2</v>
      </c>
      <c r="BM87" s="173">
        <v>3.2000000000000001E-2</v>
      </c>
      <c r="BN87" s="173">
        <v>7.9000000000000001E-2</v>
      </c>
      <c r="BO87" s="173">
        <v>0</v>
      </c>
      <c r="BP87" s="173">
        <v>101</v>
      </c>
      <c r="BQ87" s="172" t="s">
        <v>321</v>
      </c>
      <c r="BR87" s="179">
        <v>110</v>
      </c>
      <c r="BS87" s="172" t="s">
        <v>314</v>
      </c>
      <c r="BT87" s="173">
        <v>11</v>
      </c>
      <c r="BU87" s="168">
        <f>AVERAGE(BP87,BR87)</f>
        <v>105.5</v>
      </c>
      <c r="BV87" s="168">
        <f>_xlfn.STDEV.P(BP87,BR87)</f>
        <v>4.5</v>
      </c>
      <c r="BW87" s="168">
        <f>(1-BT87/100)*K87</f>
        <v>161.97999999999999</v>
      </c>
      <c r="BX87" s="174">
        <f>(V87/100)*$BW87</f>
        <v>154.57751400000001</v>
      </c>
      <c r="BY87" s="174">
        <f>(W87/100)*$BW87</f>
        <v>25.916799999999999</v>
      </c>
      <c r="BZ87" s="174">
        <f>(X87/100)*$BW87</f>
        <v>1.1176619999999999</v>
      </c>
      <c r="CA87" s="174">
        <f>(Y87/100)*$BW87</f>
        <v>0.275366</v>
      </c>
      <c r="CB87" s="174">
        <f>(Z87/100)*$BW87</f>
        <v>1.21485</v>
      </c>
      <c r="CC87" s="174">
        <f>(AA87/100)*$BW87</f>
        <v>4.8108059999999995</v>
      </c>
      <c r="CD87" s="174">
        <f>(AB87/100)*$BW87</f>
        <v>2.5916799999999998</v>
      </c>
      <c r="CE87" s="174">
        <f>(AC87/100)*$BW87</f>
        <v>2.1705320000000001</v>
      </c>
      <c r="CF87" s="174">
        <f>(AD87/100)*$BW87</f>
        <v>64.792000000000002</v>
      </c>
      <c r="CG87" s="174">
        <f>(AE87/100)*$BW87</f>
        <v>0.32395999999999997</v>
      </c>
      <c r="CH87" s="174">
        <f>(AF87/100)*$BW87</f>
        <v>17.817799999999998</v>
      </c>
      <c r="CI87" s="174">
        <f>(AG87/100)*$BW87</f>
        <v>38.8752</v>
      </c>
      <c r="CJ87" s="174">
        <f>(AH87/100)*$BW87</f>
        <v>421.14799999999997</v>
      </c>
      <c r="CK87" s="174">
        <f>(AI87/100)*$BW87</f>
        <v>129.584</v>
      </c>
      <c r="CL87" s="174">
        <f>(AJ87/100)*$BW87</f>
        <v>0.21057399999999998</v>
      </c>
      <c r="CM87" s="174">
        <f>(AK87/100)*$BW87</f>
        <v>5.6693000000000007E-2</v>
      </c>
      <c r="CN87" s="174">
        <f>(AL87/100)*$BW87</f>
        <v>0.16683939999999997</v>
      </c>
      <c r="CO87" s="174">
        <f>(AM87/100)*$BW87</f>
        <v>0.64791999999999994</v>
      </c>
      <c r="CP87" s="174">
        <f>(AN87/100)*$BW87</f>
        <v>5.0213799999999997</v>
      </c>
      <c r="CQ87" s="174">
        <f>(AO87/100)*$BW87</f>
        <v>3.4015799999999999E-2</v>
      </c>
      <c r="CR87" s="174">
        <f>(AP87/100)*$BW87</f>
        <v>9.2328599999999997E-2</v>
      </c>
      <c r="CS87" s="174">
        <f>(AQ87/100)*$BW87</f>
        <v>0.51833600000000002</v>
      </c>
      <c r="CT87" s="174">
        <f>(AR87/100)*$BW87</f>
        <v>0.39847079999999996</v>
      </c>
      <c r="CU87" s="174">
        <f>(AS87/100)*$BW87</f>
        <v>0.11986519999999999</v>
      </c>
      <c r="CV87" s="174">
        <f>(AT87/100)*$BW87</f>
        <v>58.312799999999996</v>
      </c>
      <c r="CW87" s="174">
        <f>(AU87/100)*$BW87</f>
        <v>0</v>
      </c>
      <c r="CX87" s="174">
        <f>(AV87/100)*$BW87</f>
        <v>58.312799999999996</v>
      </c>
      <c r="CY87" s="174">
        <f>(AW87/100)*$BW87</f>
        <v>58.312799999999996</v>
      </c>
      <c r="CZ87" s="174">
        <f>(AX87/100)*$BW87</f>
        <v>9.8807799999999997</v>
      </c>
      <c r="DA87" s="174">
        <f>(AY87/100)*$BW87</f>
        <v>0</v>
      </c>
      <c r="DB87" s="174">
        <f>(AZ87/100)*$BW87</f>
        <v>727.29020000000003</v>
      </c>
      <c r="DC87" s="174">
        <f>(BA87/100)*$BW87</f>
        <v>35.635599999999997</v>
      </c>
      <c r="DD87" s="174">
        <f>(BB87/100)*$BW87</f>
        <v>0</v>
      </c>
      <c r="DE87" s="174">
        <f>(BC87/100)*$BW87</f>
        <v>0</v>
      </c>
      <c r="DF87" s="174">
        <f>(BD87/100)*$BW87</f>
        <v>437.346</v>
      </c>
      <c r="DG87" s="174">
        <f>(BE87/100)*$BW87</f>
        <v>0</v>
      </c>
      <c r="DH87" s="174">
        <f>(BF87/100)*$BW87</f>
        <v>0</v>
      </c>
      <c r="DI87" s="174">
        <f>(BG87/100)*$BW87</f>
        <v>458.40339999999998</v>
      </c>
      <c r="DJ87" s="174">
        <f>(BH87/100)*$BW87</f>
        <v>0.43734600000000001</v>
      </c>
      <c r="DK87" s="174">
        <f>(BI87/100)*$BW87</f>
        <v>0</v>
      </c>
      <c r="DL87" s="174">
        <f>(BJ87/100)*$BW87</f>
        <v>0</v>
      </c>
      <c r="DM87" s="174">
        <f>(BK87/100)*$BW87</f>
        <v>47.460139999999996</v>
      </c>
      <c r="DN87" s="174">
        <f>(BL87/100)*$BW87</f>
        <v>6.8031599999999998E-2</v>
      </c>
      <c r="DO87" s="174">
        <f>(BM87/100)*$BW87</f>
        <v>5.1833600000000001E-2</v>
      </c>
      <c r="DP87" s="174">
        <f>(BN87/100)*$BW87</f>
        <v>0.1279642</v>
      </c>
      <c r="DQ87" s="174">
        <f>(BO87/100)*$BW87</f>
        <v>0</v>
      </c>
      <c r="DR87" s="174"/>
      <c r="DS87" s="174">
        <f>BX87/$M87</f>
        <v>115.35635373134328</v>
      </c>
      <c r="DT87" s="174">
        <f>BY87/$M87</f>
        <v>19.340895522388056</v>
      </c>
      <c r="DU87" s="174">
        <f>BZ87/$M87</f>
        <v>0.83407611940298498</v>
      </c>
      <c r="DV87" s="174">
        <f>CA87/$M87</f>
        <v>0.20549701492537312</v>
      </c>
      <c r="DW87" s="174">
        <f>CB87/$M87</f>
        <v>0.90660447761194018</v>
      </c>
      <c r="DX87" s="174">
        <f>CC87/$M87</f>
        <v>3.5901537313432832</v>
      </c>
      <c r="DY87" s="174">
        <f>CD87/$M87</f>
        <v>1.9340895522388057</v>
      </c>
      <c r="DZ87" s="174">
        <f>CE87/$M87</f>
        <v>1.6197999999999999</v>
      </c>
      <c r="EA87" s="174">
        <f>CF87/$M87</f>
        <v>48.352238805970146</v>
      </c>
      <c r="EB87" s="174">
        <f>CG87/$M87</f>
        <v>0.24176119402985072</v>
      </c>
      <c r="EC87" s="174">
        <f>CH87/$M87</f>
        <v>13.29686567164179</v>
      </c>
      <c r="ED87" s="174">
        <f>CI87/$M87</f>
        <v>29.011343283582086</v>
      </c>
      <c r="EE87" s="174">
        <f>CJ87/$M87</f>
        <v>314.28955223880592</v>
      </c>
      <c r="EF87" s="174">
        <f>CK87/$M87</f>
        <v>96.704477611940291</v>
      </c>
      <c r="EG87" s="174">
        <f>CL87/$M87</f>
        <v>0.15714477611940297</v>
      </c>
      <c r="EH87" s="174">
        <f>CM87/$M87</f>
        <v>4.2308208955223886E-2</v>
      </c>
      <c r="EI87" s="174">
        <f>CN87/$M87</f>
        <v>0.12450701492537311</v>
      </c>
      <c r="EJ87" s="174">
        <f>CO87/$M87</f>
        <v>0.48352238805970144</v>
      </c>
      <c r="EK87" s="174">
        <f>CP87/$M87</f>
        <v>3.7472985074626863</v>
      </c>
      <c r="EL87" s="174">
        <f>CQ87/$M87</f>
        <v>2.5384925373134325E-2</v>
      </c>
      <c r="EM87" s="174">
        <f>CR87/$M87</f>
        <v>6.890194029850745E-2</v>
      </c>
      <c r="EN87" s="174">
        <f>CS87/$M87</f>
        <v>0.3868179104477612</v>
      </c>
      <c r="EO87" s="174">
        <f>CT87/$M87</f>
        <v>0.29736626865671639</v>
      </c>
      <c r="EP87" s="174">
        <f>CU87/$M87</f>
        <v>8.945164179104477E-2</v>
      </c>
      <c r="EQ87" s="174">
        <f>CV87/$M87</f>
        <v>43.517014925373125</v>
      </c>
      <c r="ER87" s="174">
        <f>CW87/$M87</f>
        <v>0</v>
      </c>
      <c r="ES87" s="174">
        <f>CX87/$M87</f>
        <v>43.517014925373125</v>
      </c>
      <c r="ET87" s="174">
        <f>CY87/$M87</f>
        <v>43.517014925373125</v>
      </c>
      <c r="EU87" s="174">
        <f>CZ87/$M87</f>
        <v>7.3737164179104475</v>
      </c>
      <c r="EV87" s="174">
        <f>DA87/$M87</f>
        <v>0</v>
      </c>
      <c r="EW87" s="174">
        <f>DB87/$M87</f>
        <v>542.75388059701493</v>
      </c>
      <c r="EX87" s="174">
        <f>DC87/$M87</f>
        <v>26.593731343283579</v>
      </c>
      <c r="EY87" s="174">
        <f>DD87/$M87</f>
        <v>0</v>
      </c>
      <c r="EZ87" s="174">
        <f>DE87/$M87</f>
        <v>0</v>
      </c>
      <c r="FA87" s="174">
        <f>DF87/$M87</f>
        <v>326.37761194029849</v>
      </c>
      <c r="FB87" s="174">
        <f>DG87/$M87</f>
        <v>0</v>
      </c>
      <c r="FC87" s="174">
        <f>DH87/$M87</f>
        <v>0</v>
      </c>
      <c r="FD87" s="174">
        <f>DI87/$M87</f>
        <v>342.09208955223875</v>
      </c>
      <c r="FE87" s="174">
        <f>DJ87/$M87</f>
        <v>0.32637761194029852</v>
      </c>
      <c r="FF87" s="174">
        <f>DK87/$M87</f>
        <v>0</v>
      </c>
      <c r="FG87" s="174">
        <f>DL87/$M87</f>
        <v>0</v>
      </c>
      <c r="FH87" s="174">
        <f>DM87/$M87</f>
        <v>35.418014925373129</v>
      </c>
      <c r="FI87" s="174">
        <f>DN87/$M87</f>
        <v>5.0769850746268649E-2</v>
      </c>
      <c r="FJ87" s="174">
        <f>DO87/$M87</f>
        <v>3.868179104477612E-2</v>
      </c>
      <c r="FK87" s="174">
        <f>DP87/$M87</f>
        <v>9.5495671641791041E-2</v>
      </c>
      <c r="FL87" s="174">
        <f>DQ87/$M87</f>
        <v>0</v>
      </c>
      <c r="FN87" s="181">
        <f>DT87/MAX(DT$2:DT$108)</f>
        <v>2.9596753076721648E-3</v>
      </c>
      <c r="FO87" s="181">
        <f>DU87/MAX(DU$2:DU$108)</f>
        <v>4.4975317659422861E-3</v>
      </c>
      <c r="FP87" s="181">
        <f>DY87/MAX(DY$2:DY$108)</f>
        <v>3.765442378749527E-2</v>
      </c>
      <c r="FQ87" s="181">
        <f>EA87/MAX(EA$2:EA$108)</f>
        <v>2.4877669688192092E-2</v>
      </c>
      <c r="FR87" s="181">
        <f>EB87/MAX(EB$2:EB$108)</f>
        <v>2.9022678124802485E-3</v>
      </c>
      <c r="FS87" s="181">
        <f>EC87/MAX(EC$2:EC$108)</f>
        <v>3.3666306624770881E-2</v>
      </c>
      <c r="FT87" s="181">
        <f>ED87/MAX(ED$2:ED$108)</f>
        <v>1.4962802944342612E-2</v>
      </c>
      <c r="FU87" s="181">
        <f>EE87/MAX(EE$2:EE$108)</f>
        <v>5.6684457691865316E-2</v>
      </c>
      <c r="FV87" s="181">
        <f>EF87/MAX(EF$2:EF$108)</f>
        <v>8.2323006331876031E-2</v>
      </c>
      <c r="FW87" s="181">
        <f>EG87/MAX(EG$2:EG$108)</f>
        <v>1.2334573102053478E-2</v>
      </c>
      <c r="FX87" s="181">
        <f>EH87/MAX(EH$2:EH$108)</f>
        <v>9.0179326593575436E-3</v>
      </c>
      <c r="FY87" s="181">
        <f>EI87/MAX(EI$2:EI$108)</f>
        <v>1.0169001707775367E-2</v>
      </c>
      <c r="FZ87" s="181">
        <f>EJ87/MAX(EJ$2:EJ$108)</f>
        <v>7.9448511208898831E-4</v>
      </c>
      <c r="GA87" s="181">
        <f>EK87/MAX(EK$2:EK$108)</f>
        <v>9.6934517292615267E-3</v>
      </c>
      <c r="GB87" s="181">
        <f>EL87/MAX(EL$2:EL$108)</f>
        <v>1.8012546219622631E-3</v>
      </c>
      <c r="GC87" s="181">
        <f>EM87/MAX(EM$2:EM$108)</f>
        <v>7.7691476826394342E-3</v>
      </c>
      <c r="GD87" s="181">
        <f>EN87/MAX(EN$2:EN$108)</f>
        <v>3.6494641327664916E-3</v>
      </c>
      <c r="GE87" s="181">
        <f>EO87/MAX(EO$2:EO$108)</f>
        <v>3.7816947167550852E-2</v>
      </c>
      <c r="GF87" s="181">
        <f>EP87/MAX(EP$2:EP$108)</f>
        <v>2.7753372248589512E-2</v>
      </c>
      <c r="GG87" s="181">
        <f>EQ87/MAX(EQ$2:EQ$108)</f>
        <v>1.3245759983516408E-2</v>
      </c>
      <c r="GH87" s="181">
        <f>ER87/MAX(ER$2:ER$108)</f>
        <v>0</v>
      </c>
      <c r="GI87" s="181">
        <f>ES87/MAX(ES$2:ES$108)</f>
        <v>3.5947644202061632E-2</v>
      </c>
      <c r="GJ87" s="181">
        <f>ET87/MAX(ET$2:ET$108)</f>
        <v>8.3298078246855783E-3</v>
      </c>
      <c r="GK87" s="181">
        <f>EU87/MAX(EU$2:EU$108)</f>
        <v>5.5808638924582377E-3</v>
      </c>
      <c r="GL87" s="181">
        <f>EV87/MAX(EV$2:EV$108)</f>
        <v>0</v>
      </c>
      <c r="GM87" s="181">
        <f>EW87/MAX(EW$2:EW$108)</f>
        <v>4.9952841850969334E-3</v>
      </c>
      <c r="GN87" s="181">
        <f>EX87/MAX(EX$2:EX$108)</f>
        <v>4.8969147329849336E-3</v>
      </c>
      <c r="GO87" s="181">
        <f>EY87/MAX(EY$2:EY$108)</f>
        <v>0</v>
      </c>
      <c r="GP87" s="181">
        <f>EZ87/MAX(EZ$2:EZ$108)</f>
        <v>0</v>
      </c>
      <c r="GQ87" s="181">
        <f>FA87/MAX(FA$2:FA$108)</f>
        <v>6.0570002005346643E-3</v>
      </c>
      <c r="GR87" s="181">
        <f>FB87/MAX(FB$2:FB$108)</f>
        <v>0</v>
      </c>
      <c r="GS87" s="181">
        <f>FC87/MAX(FC$2:FC$108)</f>
        <v>0</v>
      </c>
      <c r="GT87" s="181">
        <f>FD87/MAX(FD$2:FD$108)</f>
        <v>1.0692512482249453E-2</v>
      </c>
      <c r="GU87" s="181">
        <f>FE87/MAX(FE$2:FE$108)</f>
        <v>5.0114486896296832E-3</v>
      </c>
      <c r="GV87" s="181">
        <f>FF87/MAX(FF$2:FF$108)</f>
        <v>0</v>
      </c>
      <c r="GW87" s="181">
        <f>FG87/MAX(FG$2:FG$108)</f>
        <v>0</v>
      </c>
      <c r="GX87" s="181">
        <f>FH87/MAX(FH$2:FH$108)</f>
        <v>1.6056182704388067E-2</v>
      </c>
      <c r="GY87" s="170">
        <f>MAX(FN87:GX87)</f>
        <v>8.2323006331876031E-2</v>
      </c>
      <c r="GZ87" s="170">
        <f>SUM(FN87:GX87)</f>
        <v>0.49214119101628795</v>
      </c>
      <c r="HA87" s="183">
        <f>GZ87/MAX(GZ$2:GZ$108)</f>
        <v>2.7582903645209843E-2</v>
      </c>
      <c r="HB87" s="168">
        <v>93</v>
      </c>
    </row>
    <row r="88" spans="1:210" s="168" customFormat="1" x14ac:dyDescent="0.3">
      <c r="A88" s="168" t="s">
        <v>80</v>
      </c>
      <c r="B88" s="168">
        <v>1.25</v>
      </c>
      <c r="C88" s="168" t="s">
        <v>50</v>
      </c>
      <c r="D88" s="168">
        <v>269</v>
      </c>
      <c r="H88" s="168">
        <v>269</v>
      </c>
      <c r="K88" s="169">
        <f>AVERAGE(H88:J88)</f>
        <v>269</v>
      </c>
      <c r="L88" s="169"/>
      <c r="M88" s="170">
        <f>B88*D88/453.5</f>
        <v>0.74145534729878726</v>
      </c>
      <c r="N88" s="169"/>
      <c r="O88" s="169"/>
      <c r="P88" s="169">
        <f>K88/B88</f>
        <v>215.2</v>
      </c>
      <c r="Q88" s="171">
        <f>1/B88</f>
        <v>0.8</v>
      </c>
      <c r="R88" s="168">
        <f>1/K88</f>
        <v>3.7174721189591076E-3</v>
      </c>
      <c r="T88" s="172" t="s">
        <v>369</v>
      </c>
      <c r="U88" s="172" t="s">
        <v>370</v>
      </c>
      <c r="V88" s="173">
        <v>85.76</v>
      </c>
      <c r="W88" s="173">
        <v>57</v>
      </c>
      <c r="X88" s="173">
        <v>0.25</v>
      </c>
      <c r="Y88" s="173">
        <v>0.12</v>
      </c>
      <c r="Z88" s="173">
        <v>0.2</v>
      </c>
      <c r="AA88" s="173">
        <v>13.68</v>
      </c>
      <c r="AB88" s="173">
        <v>2.2999999999999998</v>
      </c>
      <c r="AC88" s="173">
        <v>10.37</v>
      </c>
      <c r="AD88" s="173">
        <v>7</v>
      </c>
      <c r="AE88" s="173">
        <v>0.12</v>
      </c>
      <c r="AF88" s="173">
        <v>5</v>
      </c>
      <c r="AG88" s="173">
        <v>11</v>
      </c>
      <c r="AH88" s="173">
        <v>108</v>
      </c>
      <c r="AI88" s="173">
        <v>1</v>
      </c>
      <c r="AJ88" s="173">
        <v>0.05</v>
      </c>
      <c r="AK88" s="173">
        <v>2.1000000000000001E-2</v>
      </c>
      <c r="AL88" s="173">
        <v>3.6999999999999998E-2</v>
      </c>
      <c r="AM88" s="173">
        <v>0</v>
      </c>
      <c r="AN88" s="176"/>
      <c r="AO88" s="173">
        <v>1.7000000000000001E-2</v>
      </c>
      <c r="AP88" s="173">
        <v>2.9000000000000001E-2</v>
      </c>
      <c r="AQ88" s="173">
        <v>7.4999999999999997E-2</v>
      </c>
      <c r="AR88" s="173">
        <v>5.5E-2</v>
      </c>
      <c r="AS88" s="173">
        <v>4.9000000000000002E-2</v>
      </c>
      <c r="AT88" s="173">
        <v>3</v>
      </c>
      <c r="AU88" s="176"/>
      <c r="AV88" s="173">
        <v>3</v>
      </c>
      <c r="AW88" s="176"/>
      <c r="AX88" s="173">
        <v>3.4</v>
      </c>
      <c r="AY88" s="176"/>
      <c r="AZ88" s="173">
        <v>28</v>
      </c>
      <c r="BA88" s="173">
        <v>1</v>
      </c>
      <c r="BB88" s="176"/>
      <c r="BC88" s="173">
        <v>0</v>
      </c>
      <c r="BD88" s="173">
        <v>11</v>
      </c>
      <c r="BE88" s="173">
        <v>11</v>
      </c>
      <c r="BF88" s="173">
        <v>0</v>
      </c>
      <c r="BG88" s="173">
        <v>11</v>
      </c>
      <c r="BH88" s="173">
        <v>0.18</v>
      </c>
      <c r="BI88" s="176"/>
      <c r="BJ88" s="176"/>
      <c r="BK88" s="173">
        <v>1.3</v>
      </c>
      <c r="BL88" s="176"/>
      <c r="BM88" s="176"/>
      <c r="BN88" s="176"/>
      <c r="BO88" s="176"/>
      <c r="BP88" s="173">
        <v>109</v>
      </c>
      <c r="BQ88" s="172" t="s">
        <v>330</v>
      </c>
      <c r="BR88" s="173">
        <v>200</v>
      </c>
      <c r="BS88" s="172" t="s">
        <v>364</v>
      </c>
      <c r="BT88" s="173">
        <v>9</v>
      </c>
      <c r="BU88" s="168">
        <f>AVERAGE(BP88,BR88)</f>
        <v>154.5</v>
      </c>
      <c r="BV88" s="168">
        <f>_xlfn.STDEV.P(BP88,BR88)</f>
        <v>45.5</v>
      </c>
      <c r="BW88" s="168">
        <f>(1-BT88/100)*K88</f>
        <v>244.79000000000002</v>
      </c>
      <c r="BX88" s="174">
        <f>(V88/100)*$BW88</f>
        <v>209.93190400000003</v>
      </c>
      <c r="BY88" s="174">
        <f>(W88/100)*$BW88</f>
        <v>139.53030000000001</v>
      </c>
      <c r="BZ88" s="174">
        <f>(X88/100)*$BW88</f>
        <v>0.61197500000000005</v>
      </c>
      <c r="CA88" s="174">
        <f>(Y88/100)*$BW88</f>
        <v>0.29374800000000001</v>
      </c>
      <c r="CB88" s="174">
        <f>(Z88/100)*$BW88</f>
        <v>0.48958000000000007</v>
      </c>
      <c r="CC88" s="174">
        <f>(AA88/100)*$BW88</f>
        <v>33.487272000000004</v>
      </c>
      <c r="CD88" s="174">
        <f>(AB88/100)*$BW88</f>
        <v>5.6301700000000006</v>
      </c>
      <c r="CE88" s="174">
        <f>(AC88/100)*$BW88</f>
        <v>25.384722999999997</v>
      </c>
      <c r="CF88" s="174">
        <f>(AD88/100)*$BW88</f>
        <v>17.135300000000004</v>
      </c>
      <c r="CG88" s="174">
        <f>(AE88/100)*$BW88</f>
        <v>0.29374800000000001</v>
      </c>
      <c r="CH88" s="174">
        <f>(AF88/100)*$BW88</f>
        <v>12.239500000000001</v>
      </c>
      <c r="CI88" s="174">
        <f>(AG88/100)*$BW88</f>
        <v>26.926900000000003</v>
      </c>
      <c r="CJ88" s="174">
        <f>(AH88/100)*$BW88</f>
        <v>264.37320000000005</v>
      </c>
      <c r="CK88" s="174">
        <f>(AI88/100)*$BW88</f>
        <v>2.4479000000000002</v>
      </c>
      <c r="CL88" s="174">
        <f>(AJ88/100)*$BW88</f>
        <v>0.12239500000000002</v>
      </c>
      <c r="CM88" s="174">
        <f>(AK88/100)*$BW88</f>
        <v>5.1405900000000004E-2</v>
      </c>
      <c r="CN88" s="174">
        <f>(AL88/100)*$BW88</f>
        <v>9.0572300000000008E-2</v>
      </c>
      <c r="CO88" s="174">
        <f>(AM88/100)*$BW88</f>
        <v>0</v>
      </c>
      <c r="CP88" s="174">
        <f>(AN88/100)*$BW88</f>
        <v>0</v>
      </c>
      <c r="CQ88" s="174">
        <f>(AO88/100)*$BW88</f>
        <v>4.1614300000000007E-2</v>
      </c>
      <c r="CR88" s="174">
        <f>(AP88/100)*$BW88</f>
        <v>7.0989099999999999E-2</v>
      </c>
      <c r="CS88" s="174">
        <f>(AQ88/100)*$BW88</f>
        <v>0.18359250000000002</v>
      </c>
      <c r="CT88" s="174">
        <f>(AR88/100)*$BW88</f>
        <v>0.13463450000000002</v>
      </c>
      <c r="CU88" s="174">
        <f>(AS88/100)*$BW88</f>
        <v>0.1199471</v>
      </c>
      <c r="CV88" s="174">
        <f>(AT88/100)*$BW88</f>
        <v>7.3437000000000001</v>
      </c>
      <c r="CW88" s="174">
        <f>(AU88/100)*$BW88</f>
        <v>0</v>
      </c>
      <c r="CX88" s="174">
        <f>(AV88/100)*$BW88</f>
        <v>7.3437000000000001</v>
      </c>
      <c r="CY88" s="174">
        <f>(AW88/100)*$BW88</f>
        <v>0</v>
      </c>
      <c r="CZ88" s="174">
        <f>(AX88/100)*$BW88</f>
        <v>8.3228600000000021</v>
      </c>
      <c r="DA88" s="174">
        <f>(AY88/100)*$BW88</f>
        <v>0</v>
      </c>
      <c r="DB88" s="174">
        <f>(AZ88/100)*$BW88</f>
        <v>68.541200000000018</v>
      </c>
      <c r="DC88" s="174">
        <f>(BA88/100)*$BW88</f>
        <v>2.4479000000000002</v>
      </c>
      <c r="DD88" s="174">
        <f>(BB88/100)*$BW88</f>
        <v>0</v>
      </c>
      <c r="DE88" s="174">
        <f>(BC88/100)*$BW88</f>
        <v>0</v>
      </c>
      <c r="DF88" s="174">
        <f>(BD88/100)*$BW88</f>
        <v>26.926900000000003</v>
      </c>
      <c r="DG88" s="174">
        <f>(BE88/100)*$BW88</f>
        <v>26.926900000000003</v>
      </c>
      <c r="DH88" s="174">
        <f>(BF88/100)*$BW88</f>
        <v>0</v>
      </c>
      <c r="DI88" s="174">
        <f>(BG88/100)*$BW88</f>
        <v>26.926900000000003</v>
      </c>
      <c r="DJ88" s="174">
        <f>(BH88/100)*$BW88</f>
        <v>0.44062200000000001</v>
      </c>
      <c r="DK88" s="174">
        <f>(BI88/100)*$BW88</f>
        <v>0</v>
      </c>
      <c r="DL88" s="174">
        <f>(BJ88/100)*$BW88</f>
        <v>0</v>
      </c>
      <c r="DM88" s="174">
        <f>(BK88/100)*$BW88</f>
        <v>3.1822700000000004</v>
      </c>
      <c r="DN88" s="174">
        <f>(BL88/100)*$BW88</f>
        <v>0</v>
      </c>
      <c r="DO88" s="174">
        <f>(BM88/100)*$BW88</f>
        <v>0</v>
      </c>
      <c r="DP88" s="174">
        <f>(BN88/100)*$BW88</f>
        <v>0</v>
      </c>
      <c r="DQ88" s="174">
        <f>(BO88/100)*$BW88</f>
        <v>0</v>
      </c>
      <c r="DR88" s="174"/>
      <c r="DS88" s="174">
        <f>BX88/$M88</f>
        <v>283.13492480000002</v>
      </c>
      <c r="DT88" s="174">
        <f>BY88/$M88</f>
        <v>188.18436</v>
      </c>
      <c r="DU88" s="174">
        <f>BZ88/$M88</f>
        <v>0.82537000000000005</v>
      </c>
      <c r="DV88" s="174">
        <f>CA88/$M88</f>
        <v>0.39617759999999996</v>
      </c>
      <c r="DW88" s="174">
        <f>CB88/$M88</f>
        <v>0.66029600000000011</v>
      </c>
      <c r="DX88" s="174">
        <f>CC88/$M88</f>
        <v>45.164246400000003</v>
      </c>
      <c r="DY88" s="174">
        <f>CD88/$M88</f>
        <v>7.5934040000000005</v>
      </c>
      <c r="DZ88" s="174">
        <f>CE88/$M88</f>
        <v>34.236347599999995</v>
      </c>
      <c r="EA88" s="174">
        <f>CF88/$M88</f>
        <v>23.110360000000004</v>
      </c>
      <c r="EB88" s="174">
        <f>CG88/$M88</f>
        <v>0.39617759999999996</v>
      </c>
      <c r="EC88" s="174">
        <f>CH88/$M88</f>
        <v>16.507400000000001</v>
      </c>
      <c r="ED88" s="174">
        <f>CI88/$M88</f>
        <v>36.316279999999999</v>
      </c>
      <c r="EE88" s="174">
        <f>CJ88/$M88</f>
        <v>356.55984000000007</v>
      </c>
      <c r="EF88" s="174">
        <f>CK88/$M88</f>
        <v>3.3014800000000002</v>
      </c>
      <c r="EG88" s="174">
        <f>CL88/$M88</f>
        <v>0.16507400000000003</v>
      </c>
      <c r="EH88" s="174">
        <f>CM88/$M88</f>
        <v>6.9331080000000003E-2</v>
      </c>
      <c r="EI88" s="174">
        <f>CN88/$M88</f>
        <v>0.12215476</v>
      </c>
      <c r="EJ88" s="174">
        <f>CO88/$M88</f>
        <v>0</v>
      </c>
      <c r="EK88" s="174">
        <f>CP88/$M88</f>
        <v>0</v>
      </c>
      <c r="EL88" s="174">
        <f>CQ88/$M88</f>
        <v>5.6125160000000007E-2</v>
      </c>
      <c r="EM88" s="174">
        <f>CR88/$M88</f>
        <v>9.5742919999999995E-2</v>
      </c>
      <c r="EN88" s="174">
        <f>CS88/$M88</f>
        <v>0.247611</v>
      </c>
      <c r="EO88" s="174">
        <f>CT88/$M88</f>
        <v>0.1815814</v>
      </c>
      <c r="EP88" s="174">
        <f>CU88/$M88</f>
        <v>0.16177252</v>
      </c>
      <c r="EQ88" s="174">
        <f>CV88/$M88</f>
        <v>9.9044399999999992</v>
      </c>
      <c r="ER88" s="174">
        <f>CW88/$M88</f>
        <v>0</v>
      </c>
      <c r="ES88" s="174">
        <f>CX88/$M88</f>
        <v>9.9044399999999992</v>
      </c>
      <c r="ET88" s="174">
        <f>CY88/$M88</f>
        <v>0</v>
      </c>
      <c r="EU88" s="174">
        <f>CZ88/$M88</f>
        <v>11.225032000000002</v>
      </c>
      <c r="EV88" s="174">
        <f>DA88/$M88</f>
        <v>0</v>
      </c>
      <c r="EW88" s="174">
        <f>DB88/$M88</f>
        <v>92.441440000000014</v>
      </c>
      <c r="EX88" s="174">
        <f>DC88/$M88</f>
        <v>3.3014800000000002</v>
      </c>
      <c r="EY88" s="174">
        <f>DD88/$M88</f>
        <v>0</v>
      </c>
      <c r="EZ88" s="174">
        <f>DE88/$M88</f>
        <v>0</v>
      </c>
      <c r="FA88" s="174">
        <f>DF88/$M88</f>
        <v>36.316279999999999</v>
      </c>
      <c r="FB88" s="174">
        <f>DG88/$M88</f>
        <v>36.316279999999999</v>
      </c>
      <c r="FC88" s="174">
        <f>DH88/$M88</f>
        <v>0</v>
      </c>
      <c r="FD88" s="174">
        <f>DI88/$M88</f>
        <v>36.316279999999999</v>
      </c>
      <c r="FE88" s="174">
        <f>DJ88/$M88</f>
        <v>0.59426639999999997</v>
      </c>
      <c r="FF88" s="174">
        <f>DK88/$M88</f>
        <v>0</v>
      </c>
      <c r="FG88" s="174">
        <f>DL88/$M88</f>
        <v>0</v>
      </c>
      <c r="FH88" s="174">
        <f>DM88/$M88</f>
        <v>4.2919239999999999</v>
      </c>
      <c r="FI88" s="174">
        <f>DN88/$M88</f>
        <v>0</v>
      </c>
      <c r="FJ88" s="174">
        <f>DO88/$M88</f>
        <v>0</v>
      </c>
      <c r="FK88" s="174">
        <f>DP88/$M88</f>
        <v>0</v>
      </c>
      <c r="FL88" s="174">
        <f>DQ88/$M88</f>
        <v>0</v>
      </c>
      <c r="FN88" s="181">
        <f>DT88/MAX(DT$2:DT$108)</f>
        <v>2.879725E-2</v>
      </c>
      <c r="FO88" s="181">
        <f>DU88/MAX(DU$2:DU$108)</f>
        <v>4.4505863521339655E-3</v>
      </c>
      <c r="FP88" s="181">
        <f>DY88/MAX(DY$2:DY$108)</f>
        <v>0.14783454668615986</v>
      </c>
      <c r="FQ88" s="181">
        <f>EA88/MAX(EA$2:EA$108)</f>
        <v>1.1890491870755302E-2</v>
      </c>
      <c r="FR88" s="181">
        <f>EB88/MAX(EB$2:EB$108)</f>
        <v>4.7559886569872962E-3</v>
      </c>
      <c r="FS88" s="181">
        <f>EC88/MAX(EC$2:EC$108)</f>
        <v>4.1795051834130785E-2</v>
      </c>
      <c r="FT88" s="181">
        <f>ED88/MAX(ED$2:ED$108)</f>
        <v>1.8730375081221572E-2</v>
      </c>
      <c r="FU88" s="181">
        <f>EE88/MAX(EE$2:EE$108)</f>
        <v>6.430821839645845E-2</v>
      </c>
      <c r="FV88" s="181">
        <f>EF88/MAX(EF$2:EF$108)</f>
        <v>2.8104981863942557E-3</v>
      </c>
      <c r="FW88" s="181">
        <f>EG88/MAX(EG$2:EG$108)</f>
        <v>1.295695199375433E-2</v>
      </c>
      <c r="FX88" s="181">
        <f>EH88/MAX(EH$2:EH$108)</f>
        <v>1.4777817971501085E-2</v>
      </c>
      <c r="FY88" s="181">
        <f>EI88/MAX(EI$2:EI$108)</f>
        <v>9.9768833410505738E-3</v>
      </c>
      <c r="FZ88" s="181">
        <f>EJ88/MAX(EJ$2:EJ$108)</f>
        <v>0</v>
      </c>
      <c r="GA88" s="181">
        <f>EK88/MAX(EK$2:EK$108)</f>
        <v>0</v>
      </c>
      <c r="GB88" s="181">
        <f>EL88/MAX(EL$2:EL$108)</f>
        <v>3.9825093976980667E-3</v>
      </c>
      <c r="GC88" s="181">
        <f>EM88/MAX(EM$2:EM$108)</f>
        <v>1.0795644967682365E-2</v>
      </c>
      <c r="GD88" s="181">
        <f>EN88/MAX(EN$2:EN$108)</f>
        <v>2.3361055395093428E-3</v>
      </c>
      <c r="GE88" s="181">
        <f>EO88/MAX(EO$2:EO$108)</f>
        <v>2.3092243250821119E-2</v>
      </c>
      <c r="GF88" s="181">
        <f>EP88/MAX(EP$2:EP$108)</f>
        <v>5.0191733513848938E-2</v>
      </c>
      <c r="GG88" s="181">
        <f>EQ88/MAX(EQ$2:EQ$108)</f>
        <v>3.0147250503307441E-3</v>
      </c>
      <c r="GH88" s="181">
        <f>ER88/MAX(ER$2:ER$108)</f>
        <v>0</v>
      </c>
      <c r="GI88" s="181">
        <f>ES88/MAX(ES$2:ES$108)</f>
        <v>8.1816568933149193E-3</v>
      </c>
      <c r="GJ88" s="181">
        <f>ET88/MAX(ET$2:ET$108)</f>
        <v>0</v>
      </c>
      <c r="GK88" s="181">
        <f>EU88/MAX(EU$2:EU$108)</f>
        <v>8.4957668874172197E-3</v>
      </c>
      <c r="GL88" s="181">
        <f>EV88/MAX(EV$2:EV$108)</f>
        <v>0</v>
      </c>
      <c r="GM88" s="181">
        <f>EW88/MAX(EW$2:EW$108)</f>
        <v>8.507931122881166E-4</v>
      </c>
      <c r="GN88" s="181">
        <f>EX88/MAX(EX$2:EX$108)</f>
        <v>6.0792770461442591E-4</v>
      </c>
      <c r="GO88" s="181">
        <f>EY88/MAX(EY$2:EY$108)</f>
        <v>0</v>
      </c>
      <c r="GP88" s="181">
        <f>EZ88/MAX(EZ$2:EZ$108)</f>
        <v>0</v>
      </c>
      <c r="GQ88" s="181">
        <f>FA88/MAX(FA$2:FA$108)</f>
        <v>6.7396692418630064E-4</v>
      </c>
      <c r="GR88" s="181">
        <f>FB88/MAX(FB$2:FB$108)</f>
        <v>3.186752246469833E-3</v>
      </c>
      <c r="GS88" s="181">
        <f>FC88/MAX(FC$2:FC$108)</f>
        <v>0</v>
      </c>
      <c r="GT88" s="181">
        <f>FD88/MAX(FD$2:FD$108)</f>
        <v>1.1351103666767759E-3</v>
      </c>
      <c r="GU88" s="181">
        <f>FE88/MAX(FE$2:FE$108)</f>
        <v>9.1248157429245288E-3</v>
      </c>
      <c r="GV88" s="181">
        <f>FF88/MAX(FF$2:FF$108)</f>
        <v>0</v>
      </c>
      <c r="GW88" s="181">
        <f>FG88/MAX(FG$2:FG$108)</f>
        <v>0</v>
      </c>
      <c r="GX88" s="181">
        <f>FH88/MAX(FH$2:FH$108)</f>
        <v>1.9456741447127295E-3</v>
      </c>
      <c r="GY88" s="170">
        <f>MAX(FN88:GX88)</f>
        <v>0.14783454668615986</v>
      </c>
      <c r="GZ88" s="170">
        <f>SUM(FN88:GX88)</f>
        <v>0.49070008611304289</v>
      </c>
      <c r="HA88" s="183">
        <f>GZ88/MAX(GZ$2:GZ$108)</f>
        <v>2.750213443016657E-2</v>
      </c>
      <c r="HB88" s="168">
        <v>81</v>
      </c>
    </row>
    <row r="89" spans="1:210" s="168" customFormat="1" x14ac:dyDescent="0.3">
      <c r="A89" s="168" t="s">
        <v>78</v>
      </c>
      <c r="B89" s="168">
        <v>1.27</v>
      </c>
      <c r="C89" s="168" t="s">
        <v>50</v>
      </c>
      <c r="D89" s="168">
        <v>294</v>
      </c>
      <c r="H89" s="168">
        <v>294</v>
      </c>
      <c r="K89" s="169">
        <f>AVERAGE(H89:J89)</f>
        <v>294</v>
      </c>
      <c r="L89" s="169"/>
      <c r="M89" s="170">
        <f>B89*D89/453.5</f>
        <v>0.82332965821389192</v>
      </c>
      <c r="N89" s="169"/>
      <c r="O89" s="169"/>
      <c r="P89" s="169">
        <f>K89/B89</f>
        <v>231.49606299212599</v>
      </c>
      <c r="Q89" s="171">
        <f>1/B89</f>
        <v>0.78740157480314954</v>
      </c>
      <c r="R89" s="168">
        <f>1/K89</f>
        <v>3.4013605442176869E-3</v>
      </c>
      <c r="T89" s="172" t="s">
        <v>365</v>
      </c>
      <c r="U89" s="172" t="s">
        <v>366</v>
      </c>
      <c r="V89" s="173">
        <v>84.16</v>
      </c>
      <c r="W89" s="173">
        <v>63</v>
      </c>
      <c r="X89" s="173">
        <v>0.2</v>
      </c>
      <c r="Y89" s="173">
        <v>0.18</v>
      </c>
      <c r="Z89" s="173">
        <v>0.24</v>
      </c>
      <c r="AA89" s="173">
        <v>15.22</v>
      </c>
      <c r="AB89" s="173">
        <v>2.1</v>
      </c>
      <c r="AC89" s="173">
        <v>11.68</v>
      </c>
      <c r="AD89" s="173">
        <v>7</v>
      </c>
      <c r="AE89" s="173">
        <v>0.1</v>
      </c>
      <c r="AF89" s="173">
        <v>5</v>
      </c>
      <c r="AG89" s="173">
        <v>13</v>
      </c>
      <c r="AH89" s="173">
        <v>109</v>
      </c>
      <c r="AI89" s="173">
        <v>1</v>
      </c>
      <c r="AJ89" s="173">
        <v>0.04</v>
      </c>
      <c r="AK89" s="173">
        <v>2.5000000000000001E-2</v>
      </c>
      <c r="AL89" s="173">
        <v>3.1E-2</v>
      </c>
      <c r="AM89" s="173">
        <v>0</v>
      </c>
      <c r="AN89" s="176"/>
      <c r="AO89" s="173">
        <v>1.2999999999999999E-2</v>
      </c>
      <c r="AP89" s="173">
        <v>2.5999999999999999E-2</v>
      </c>
      <c r="AQ89" s="173">
        <v>7.0000000000000007E-2</v>
      </c>
      <c r="AR89" s="173">
        <v>5.0999999999999997E-2</v>
      </c>
      <c r="AS89" s="173">
        <v>4.4999999999999998E-2</v>
      </c>
      <c r="AT89" s="173">
        <v>3</v>
      </c>
      <c r="AU89" s="176"/>
      <c r="AV89" s="173">
        <v>3</v>
      </c>
      <c r="AW89" s="176"/>
      <c r="AX89" s="173">
        <v>3.4</v>
      </c>
      <c r="AY89" s="176"/>
      <c r="AZ89" s="173">
        <v>38</v>
      </c>
      <c r="BA89" s="173">
        <v>2</v>
      </c>
      <c r="BB89" s="176"/>
      <c r="BC89" s="173">
        <v>0</v>
      </c>
      <c r="BD89" s="173">
        <v>17</v>
      </c>
      <c r="BE89" s="173">
        <v>11</v>
      </c>
      <c r="BF89" s="173">
        <v>0</v>
      </c>
      <c r="BG89" s="173">
        <v>11</v>
      </c>
      <c r="BH89" s="173">
        <v>0.18</v>
      </c>
      <c r="BI89" s="176"/>
      <c r="BJ89" s="176"/>
      <c r="BK89" s="173">
        <v>1</v>
      </c>
      <c r="BL89" s="176"/>
      <c r="BM89" s="176"/>
      <c r="BN89" s="176"/>
      <c r="BO89" s="176"/>
      <c r="BP89" s="173">
        <v>109</v>
      </c>
      <c r="BQ89" s="172" t="s">
        <v>330</v>
      </c>
      <c r="BR89" s="173">
        <v>236</v>
      </c>
      <c r="BS89" s="172" t="s">
        <v>364</v>
      </c>
      <c r="BT89" s="173">
        <v>11</v>
      </c>
      <c r="BU89" s="168">
        <f>AVERAGE(BP89,BR89)</f>
        <v>172.5</v>
      </c>
      <c r="BV89" s="168">
        <f>_xlfn.STDEV.P(BP89,BR89)</f>
        <v>63.5</v>
      </c>
      <c r="BW89" s="168">
        <f>(1-BT89/100)*K89</f>
        <v>261.66000000000003</v>
      </c>
      <c r="BX89" s="174">
        <f>(V89/100)*$BW89</f>
        <v>220.21305600000002</v>
      </c>
      <c r="BY89" s="174">
        <f>(W89/100)*$BW89</f>
        <v>164.84580000000003</v>
      </c>
      <c r="BZ89" s="174">
        <f>(X89/100)*$BW89</f>
        <v>0.52332000000000001</v>
      </c>
      <c r="CA89" s="174">
        <f>(Y89/100)*$BW89</f>
        <v>0.47098800000000002</v>
      </c>
      <c r="CB89" s="174">
        <f>(Z89/100)*$BW89</f>
        <v>0.62798399999999999</v>
      </c>
      <c r="CC89" s="174">
        <f>(AA89/100)*$BW89</f>
        <v>39.824652000000007</v>
      </c>
      <c r="CD89" s="174">
        <f>(AB89/100)*$BW89</f>
        <v>5.494860000000001</v>
      </c>
      <c r="CE89" s="174">
        <f>(AC89/100)*$BW89</f>
        <v>30.561888000000003</v>
      </c>
      <c r="CF89" s="174">
        <f>(AD89/100)*$BW89</f>
        <v>18.316200000000002</v>
      </c>
      <c r="CG89" s="174">
        <f>(AE89/100)*$BW89</f>
        <v>0.26166</v>
      </c>
      <c r="CH89" s="174">
        <f>(AF89/100)*$BW89</f>
        <v>13.083000000000002</v>
      </c>
      <c r="CI89" s="174">
        <f>(AG89/100)*$BW89</f>
        <v>34.015800000000006</v>
      </c>
      <c r="CJ89" s="174">
        <f>(AH89/100)*$BW89</f>
        <v>285.20940000000007</v>
      </c>
      <c r="CK89" s="174">
        <f>(AI89/100)*$BW89</f>
        <v>2.6166000000000005</v>
      </c>
      <c r="CL89" s="174">
        <f>(AJ89/100)*$BW89</f>
        <v>0.10466400000000002</v>
      </c>
      <c r="CM89" s="174">
        <f>(AK89/100)*$BW89</f>
        <v>6.5415000000000001E-2</v>
      </c>
      <c r="CN89" s="174">
        <f>(AL89/100)*$BW89</f>
        <v>8.1114600000000009E-2</v>
      </c>
      <c r="CO89" s="174">
        <f>(AM89/100)*$BW89</f>
        <v>0</v>
      </c>
      <c r="CP89" s="174">
        <f>(AN89/100)*$BW89</f>
        <v>0</v>
      </c>
      <c r="CQ89" s="174">
        <f>(AO89/100)*$BW89</f>
        <v>3.4015799999999999E-2</v>
      </c>
      <c r="CR89" s="174">
        <f>(AP89/100)*$BW89</f>
        <v>6.8031599999999998E-2</v>
      </c>
      <c r="CS89" s="174">
        <f>(AQ89/100)*$BW89</f>
        <v>0.18316200000000005</v>
      </c>
      <c r="CT89" s="174">
        <f>(AR89/100)*$BW89</f>
        <v>0.1334466</v>
      </c>
      <c r="CU89" s="174">
        <f>(AS89/100)*$BW89</f>
        <v>0.117747</v>
      </c>
      <c r="CV89" s="174">
        <f>(AT89/100)*$BW89</f>
        <v>7.8498000000000001</v>
      </c>
      <c r="CW89" s="174">
        <f>(AU89/100)*$BW89</f>
        <v>0</v>
      </c>
      <c r="CX89" s="174">
        <f>(AV89/100)*$BW89</f>
        <v>7.8498000000000001</v>
      </c>
      <c r="CY89" s="174">
        <f>(AW89/100)*$BW89</f>
        <v>0</v>
      </c>
      <c r="CZ89" s="174">
        <f>(AX89/100)*$BW89</f>
        <v>8.8964400000000019</v>
      </c>
      <c r="DA89" s="174">
        <f>(AY89/100)*$BW89</f>
        <v>0</v>
      </c>
      <c r="DB89" s="174">
        <f>(AZ89/100)*$BW89</f>
        <v>99.430800000000005</v>
      </c>
      <c r="DC89" s="174">
        <f>(BA89/100)*$BW89</f>
        <v>5.233200000000001</v>
      </c>
      <c r="DD89" s="174">
        <f>(BB89/100)*$BW89</f>
        <v>0</v>
      </c>
      <c r="DE89" s="174">
        <f>(BC89/100)*$BW89</f>
        <v>0</v>
      </c>
      <c r="DF89" s="174">
        <f>(BD89/100)*$BW89</f>
        <v>44.482200000000006</v>
      </c>
      <c r="DG89" s="174">
        <f>(BE89/100)*$BW89</f>
        <v>28.782600000000002</v>
      </c>
      <c r="DH89" s="174">
        <f>(BF89/100)*$BW89</f>
        <v>0</v>
      </c>
      <c r="DI89" s="174">
        <f>(BG89/100)*$BW89</f>
        <v>28.782600000000002</v>
      </c>
      <c r="DJ89" s="174">
        <f>(BH89/100)*$BW89</f>
        <v>0.47098800000000002</v>
      </c>
      <c r="DK89" s="174">
        <f>(BI89/100)*$BW89</f>
        <v>0</v>
      </c>
      <c r="DL89" s="174">
        <f>(BJ89/100)*$BW89</f>
        <v>0</v>
      </c>
      <c r="DM89" s="174">
        <f>(BK89/100)*$BW89</f>
        <v>2.6166000000000005</v>
      </c>
      <c r="DN89" s="174">
        <f>(BL89/100)*$BW89</f>
        <v>0</v>
      </c>
      <c r="DO89" s="174">
        <f>(BM89/100)*$BW89</f>
        <v>0</v>
      </c>
      <c r="DP89" s="174">
        <f>(BN89/100)*$BW89</f>
        <v>0</v>
      </c>
      <c r="DQ89" s="174">
        <f>(BO89/100)*$BW89</f>
        <v>0</v>
      </c>
      <c r="DR89" s="174"/>
      <c r="DS89" s="174">
        <f>BX89/$M89</f>
        <v>267.46644409448822</v>
      </c>
      <c r="DT89" s="174">
        <f>BY89/$M89</f>
        <v>200.21846456692919</v>
      </c>
      <c r="DU89" s="174">
        <f>BZ89/$M89</f>
        <v>0.63561417322834646</v>
      </c>
      <c r="DV89" s="174">
        <f>CA89/$M89</f>
        <v>0.57205275590551186</v>
      </c>
      <c r="DW89" s="174">
        <f>CB89/$M89</f>
        <v>0.76273700787401577</v>
      </c>
      <c r="DX89" s="174">
        <f>CC89/$M89</f>
        <v>48.370238582677175</v>
      </c>
      <c r="DY89" s="174">
        <f>CD89/$M89</f>
        <v>6.6739488188976388</v>
      </c>
      <c r="DZ89" s="174">
        <f>CE89/$M89</f>
        <v>37.119867716535438</v>
      </c>
      <c r="EA89" s="174">
        <f>CF89/$M89</f>
        <v>22.246496062992129</v>
      </c>
      <c r="EB89" s="174">
        <f>CG89/$M89</f>
        <v>0.31780708661417323</v>
      </c>
      <c r="EC89" s="174">
        <f>CH89/$M89</f>
        <v>15.890354330708664</v>
      </c>
      <c r="ED89" s="174">
        <f>CI89/$M89</f>
        <v>41.314921259842528</v>
      </c>
      <c r="EE89" s="174">
        <f>CJ89/$M89</f>
        <v>346.40972440944893</v>
      </c>
      <c r="EF89" s="174">
        <f>CK89/$M89</f>
        <v>3.178070866141733</v>
      </c>
      <c r="EG89" s="174">
        <f>CL89/$M89</f>
        <v>0.12712283464566931</v>
      </c>
      <c r="EH89" s="174">
        <f>CM89/$M89</f>
        <v>7.9451771653543307E-2</v>
      </c>
      <c r="EI89" s="174">
        <f>CN89/$M89</f>
        <v>9.8520196850393718E-2</v>
      </c>
      <c r="EJ89" s="174">
        <f>CO89/$M89</f>
        <v>0</v>
      </c>
      <c r="EK89" s="174">
        <f>CP89/$M89</f>
        <v>0</v>
      </c>
      <c r="EL89" s="174">
        <f>CQ89/$M89</f>
        <v>4.131492125984252E-2</v>
      </c>
      <c r="EM89" s="174">
        <f>CR89/$M89</f>
        <v>8.262984251968504E-2</v>
      </c>
      <c r="EN89" s="174">
        <f>CS89/$M89</f>
        <v>0.22246496062992133</v>
      </c>
      <c r="EO89" s="174">
        <f>CT89/$M89</f>
        <v>0.16208161417322836</v>
      </c>
      <c r="EP89" s="174">
        <f>CU89/$M89</f>
        <v>0.14301318897637796</v>
      </c>
      <c r="EQ89" s="174">
        <f>CV89/$M89</f>
        <v>9.5342125984251975</v>
      </c>
      <c r="ER89" s="174">
        <f>CW89/$M89</f>
        <v>0</v>
      </c>
      <c r="ES89" s="174">
        <f>CX89/$M89</f>
        <v>9.5342125984251975</v>
      </c>
      <c r="ET89" s="174">
        <f>CY89/$M89</f>
        <v>0</v>
      </c>
      <c r="EU89" s="174">
        <f>CZ89/$M89</f>
        <v>10.805440944881893</v>
      </c>
      <c r="EV89" s="174">
        <f>DA89/$M89</f>
        <v>0</v>
      </c>
      <c r="EW89" s="174">
        <f>DB89/$M89</f>
        <v>120.76669291338584</v>
      </c>
      <c r="EX89" s="174">
        <f>DC89/$M89</f>
        <v>6.3561417322834659</v>
      </c>
      <c r="EY89" s="174">
        <f>DD89/$M89</f>
        <v>0</v>
      </c>
      <c r="EZ89" s="174">
        <f>DE89/$M89</f>
        <v>0</v>
      </c>
      <c r="FA89" s="174">
        <f>DF89/$M89</f>
        <v>54.027204724409458</v>
      </c>
      <c r="FB89" s="174">
        <f>DG89/$M89</f>
        <v>34.958779527559059</v>
      </c>
      <c r="FC89" s="174">
        <f>DH89/$M89</f>
        <v>0</v>
      </c>
      <c r="FD89" s="174">
        <f>DI89/$M89</f>
        <v>34.958779527559059</v>
      </c>
      <c r="FE89" s="174">
        <f>DJ89/$M89</f>
        <v>0.57205275590551186</v>
      </c>
      <c r="FF89" s="174">
        <f>DK89/$M89</f>
        <v>0</v>
      </c>
      <c r="FG89" s="174">
        <f>DL89/$M89</f>
        <v>0</v>
      </c>
      <c r="FH89" s="174">
        <f>DM89/$M89</f>
        <v>3.178070866141733</v>
      </c>
      <c r="FI89" s="174">
        <f>DN89/$M89</f>
        <v>0</v>
      </c>
      <c r="FJ89" s="174">
        <f>DO89/$M89</f>
        <v>0</v>
      </c>
      <c r="FK89" s="174">
        <f>DP89/$M89</f>
        <v>0</v>
      </c>
      <c r="FL89" s="174">
        <f>DQ89/$M89</f>
        <v>0</v>
      </c>
      <c r="FN89" s="181">
        <f>DT89/MAX(DT$2:DT$108)</f>
        <v>3.0638790485829966E-2</v>
      </c>
      <c r="FO89" s="181">
        <f>DU89/MAX(DU$2:DU$108)</f>
        <v>3.4273789507651025E-3</v>
      </c>
      <c r="FP89" s="181">
        <f>DY89/MAX(DY$2:DY$108)</f>
        <v>0.12993384761937657</v>
      </c>
      <c r="FQ89" s="181">
        <f>EA89/MAX(EA$2:EA$108)</f>
        <v>1.1446025963671605E-2</v>
      </c>
      <c r="FR89" s="181">
        <f>EB89/MAX(EB$2:EB$108)</f>
        <v>3.8151750604960683E-3</v>
      </c>
      <c r="FS89" s="181">
        <f>EC89/MAX(EC$2:EC$108)</f>
        <v>4.0232755183413085E-2</v>
      </c>
      <c r="FT89" s="181">
        <f>ED89/MAX(ED$2:ED$108)</f>
        <v>2.1308459226770635E-2</v>
      </c>
      <c r="FU89" s="181">
        <f>EE89/MAX(EE$2:EE$108)</f>
        <v>6.2477569577044409E-2</v>
      </c>
      <c r="FV89" s="181">
        <f>EF89/MAX(EF$2:EF$108)</f>
        <v>2.7054419246894611E-3</v>
      </c>
      <c r="FW89" s="181">
        <f>EG89/MAX(EG$2:EG$108)</f>
        <v>9.9780974945412777E-3</v>
      </c>
      <c r="FX89" s="181">
        <f>EH89/MAX(EH$2:EH$108)</f>
        <v>1.6935028547216235E-2</v>
      </c>
      <c r="FY89" s="181">
        <f>EI89/MAX(EI$2:EI$108)</f>
        <v>8.046551036682616E-3</v>
      </c>
      <c r="FZ89" s="181">
        <f>EJ89/MAX(EJ$2:EJ$108)</f>
        <v>0</v>
      </c>
      <c r="GA89" s="181">
        <f>EK89/MAX(EK$2:EK$108)</f>
        <v>0</v>
      </c>
      <c r="GB89" s="181">
        <f>EL89/MAX(EL$2:EL$108)</f>
        <v>2.9316096770588889E-3</v>
      </c>
      <c r="GC89" s="181">
        <f>EM89/MAX(EM$2:EM$108)</f>
        <v>9.3170590951061876E-3</v>
      </c>
      <c r="GD89" s="181">
        <f>EN89/MAX(EN$2:EN$108)</f>
        <v>2.0988632446631494E-3</v>
      </c>
      <c r="GE89" s="181">
        <f>EO89/MAX(EO$2:EO$108)</f>
        <v>2.0612397861091088E-2</v>
      </c>
      <c r="GF89" s="181">
        <f>EP89/MAX(EP$2:EP$108)</f>
        <v>4.4371441268690637E-2</v>
      </c>
      <c r="GG89" s="181">
        <f>EQ89/MAX(EQ$2:EQ$108)</f>
        <v>2.9020348001150414E-3</v>
      </c>
      <c r="GH89" s="181">
        <f>ER89/MAX(ER$2:ER$108)</f>
        <v>0</v>
      </c>
      <c r="GI89" s="181">
        <f>ES89/MAX(ES$2:ES$108)</f>
        <v>7.8758270258828846E-3</v>
      </c>
      <c r="GJ89" s="181">
        <f>ET89/MAX(ET$2:ET$108)</f>
        <v>0</v>
      </c>
      <c r="GK89" s="181">
        <f>EU89/MAX(EU$2:EU$108)</f>
        <v>8.1781956063439101E-3</v>
      </c>
      <c r="GL89" s="181">
        <f>EV89/MAX(EV$2:EV$108)</f>
        <v>0</v>
      </c>
      <c r="GM89" s="181">
        <f>EW89/MAX(EW$2:EW$108)</f>
        <v>1.1114871266016924E-3</v>
      </c>
      <c r="GN89" s="181">
        <f>EX89/MAX(EX$2:EX$108)</f>
        <v>1.1704068034672473E-3</v>
      </c>
      <c r="GO89" s="181">
        <f>EY89/MAX(EY$2:EY$108)</f>
        <v>0</v>
      </c>
      <c r="GP89" s="181">
        <f>EZ89/MAX(EZ$2:EZ$108)</f>
        <v>0</v>
      </c>
      <c r="GQ89" s="181">
        <f>FA89/MAX(FA$2:FA$108)</f>
        <v>1.0026508494398053E-3</v>
      </c>
      <c r="GR89" s="181">
        <f>FB89/MAX(FB$2:FB$108)</f>
        <v>3.0676316294866229E-3</v>
      </c>
      <c r="GS89" s="181">
        <f>FC89/MAX(FC$2:FC$108)</f>
        <v>0</v>
      </c>
      <c r="GT89" s="181">
        <f>FD89/MAX(FD$2:FD$108)</f>
        <v>1.0926800059945603E-3</v>
      </c>
      <c r="GU89" s="181">
        <f>FE89/MAX(FE$2:FE$108)</f>
        <v>8.7837306515562343E-3</v>
      </c>
      <c r="GV89" s="181">
        <f>FF89/MAX(FF$2:FF$108)</f>
        <v>0</v>
      </c>
      <c r="GW89" s="181">
        <f>FG89/MAX(FG$2:FG$108)</f>
        <v>0</v>
      </c>
      <c r="GX89" s="181">
        <f>FH89/MAX(FH$2:FH$108)</f>
        <v>1.4407268894595429E-3</v>
      </c>
      <c r="GY89" s="170">
        <f>MAX(FN89:GX89)</f>
        <v>0.12993384761937657</v>
      </c>
      <c r="GZ89" s="170">
        <f>SUM(FN89:GX89)</f>
        <v>0.45690186360545454</v>
      </c>
      <c r="HA89" s="183">
        <f>GZ89/MAX(GZ$2:GZ$108)</f>
        <v>2.5607854634400972E-2</v>
      </c>
      <c r="HB89" s="168">
        <v>82</v>
      </c>
    </row>
    <row r="90" spans="1:210" s="168" customFormat="1" x14ac:dyDescent="0.3">
      <c r="A90" s="168" t="s">
        <v>614</v>
      </c>
      <c r="B90" s="168">
        <v>14.97</v>
      </c>
      <c r="D90" s="168">
        <v>5</v>
      </c>
      <c r="G90" s="168" t="s">
        <v>615</v>
      </c>
      <c r="H90" s="168">
        <v>5000</v>
      </c>
      <c r="K90" s="169">
        <f>AVERAGE(H90:J90)</f>
        <v>5000</v>
      </c>
      <c r="M90" s="171">
        <f>B90</f>
        <v>14.97</v>
      </c>
      <c r="Q90" s="171">
        <f>1/B90</f>
        <v>6.6800267201068797E-2</v>
      </c>
      <c r="T90" s="184" t="s">
        <v>638</v>
      </c>
      <c r="U90" s="184" t="s">
        <v>639</v>
      </c>
      <c r="V90" s="185">
        <v>86.58</v>
      </c>
      <c r="W90" s="185">
        <v>83</v>
      </c>
      <c r="X90" s="185">
        <v>7.0000000000000007E-2</v>
      </c>
      <c r="Y90" s="185">
        <v>0</v>
      </c>
      <c r="Z90" s="185">
        <v>0.24</v>
      </c>
      <c r="AA90" s="185">
        <v>2.72</v>
      </c>
      <c r="AB90" s="185">
        <v>0</v>
      </c>
      <c r="AC90" s="185">
        <v>0.79</v>
      </c>
      <c r="AD90" s="185">
        <v>8</v>
      </c>
      <c r="AE90" s="185">
        <v>0.37</v>
      </c>
      <c r="AF90" s="185">
        <v>11</v>
      </c>
      <c r="AG90" s="185">
        <v>20</v>
      </c>
      <c r="AH90" s="185">
        <v>99</v>
      </c>
      <c r="AI90" s="185">
        <v>5</v>
      </c>
      <c r="AJ90" s="185">
        <v>0.13</v>
      </c>
      <c r="AK90" s="185">
        <v>7.0000000000000001E-3</v>
      </c>
      <c r="AL90" s="185">
        <v>0.124</v>
      </c>
      <c r="AM90" s="185">
        <v>0.2</v>
      </c>
      <c r="AN90" s="185">
        <v>0</v>
      </c>
      <c r="AO90" s="185">
        <v>5.0000000000000001E-3</v>
      </c>
      <c r="AP90" s="185">
        <v>2.3E-2</v>
      </c>
      <c r="AQ90" s="185">
        <v>0.16600000000000001</v>
      </c>
      <c r="AR90" s="185">
        <v>3.6999999999999998E-2</v>
      </c>
      <c r="AS90" s="185">
        <v>5.3999999999999999E-2</v>
      </c>
      <c r="AT90" s="185">
        <v>1</v>
      </c>
      <c r="AU90" s="185">
        <v>0</v>
      </c>
      <c r="AV90" s="185">
        <v>1</v>
      </c>
      <c r="AW90" s="185">
        <v>1</v>
      </c>
      <c r="AX90" s="185">
        <v>5</v>
      </c>
      <c r="AY90" s="185">
        <v>0</v>
      </c>
      <c r="AZ90" s="185">
        <v>0</v>
      </c>
      <c r="BA90" s="185">
        <v>0</v>
      </c>
      <c r="BB90" s="185">
        <v>0</v>
      </c>
      <c r="BC90" s="185">
        <v>0</v>
      </c>
      <c r="BD90" s="185">
        <v>0</v>
      </c>
      <c r="BE90" s="185">
        <v>0</v>
      </c>
      <c r="BF90" s="185">
        <v>0</v>
      </c>
      <c r="BG90" s="185">
        <v>0</v>
      </c>
      <c r="BH90" s="185">
        <v>0</v>
      </c>
      <c r="BI90" s="185">
        <v>0</v>
      </c>
      <c r="BJ90" s="185">
        <v>0</v>
      </c>
      <c r="BK90" s="185">
        <v>0</v>
      </c>
      <c r="BL90" s="185">
        <v>0</v>
      </c>
      <c r="BM90" s="185">
        <v>0</v>
      </c>
      <c r="BN90" s="185">
        <v>0</v>
      </c>
      <c r="BO90" s="185">
        <v>0</v>
      </c>
      <c r="BP90" s="185">
        <v>148</v>
      </c>
      <c r="BQ90" s="184" t="s">
        <v>640</v>
      </c>
      <c r="BR90" s="185">
        <v>29.5</v>
      </c>
      <c r="BS90" s="184" t="s">
        <v>581</v>
      </c>
      <c r="BT90" s="185">
        <v>0</v>
      </c>
      <c r="BU90" s="168">
        <f>AVERAGE(BP90,BR90)</f>
        <v>88.75</v>
      </c>
      <c r="BV90" s="168">
        <f>_xlfn.STDEV.P(BP90,BR90)</f>
        <v>59.25</v>
      </c>
      <c r="BW90" s="168">
        <f>(1-BT90/100)*K90</f>
        <v>5000</v>
      </c>
      <c r="BX90" s="174">
        <f>(V90/100)*$BW90</f>
        <v>4329</v>
      </c>
      <c r="BY90" s="174">
        <f>(W90/100)*$BW90</f>
        <v>4150</v>
      </c>
      <c r="BZ90" s="174">
        <f>(X90/100)*$BW90</f>
        <v>3.5000000000000004</v>
      </c>
      <c r="CA90" s="174">
        <f>(Y90/100)*$BW90</f>
        <v>0</v>
      </c>
      <c r="CB90" s="174">
        <f>(Z90/100)*$BW90</f>
        <v>11.999999999999998</v>
      </c>
      <c r="CC90" s="174">
        <f>(AA90/100)*$BW90</f>
        <v>136</v>
      </c>
      <c r="CD90" s="174">
        <f>(AB90/100)*$BW90</f>
        <v>0</v>
      </c>
      <c r="CE90" s="174">
        <f>(AC90/100)*$BW90</f>
        <v>39.500000000000007</v>
      </c>
      <c r="CF90" s="174">
        <f>(AD90/100)*$BW90</f>
        <v>400</v>
      </c>
      <c r="CG90" s="174">
        <f>(AE90/100)*$BW90</f>
        <v>18.5</v>
      </c>
      <c r="CH90" s="174">
        <f>(AF90/100)*$BW90</f>
        <v>550</v>
      </c>
      <c r="CI90" s="174">
        <f>(AG90/100)*$BW90</f>
        <v>1000</v>
      </c>
      <c r="CJ90" s="174">
        <f>(AH90/100)*$BW90</f>
        <v>4950</v>
      </c>
      <c r="CK90" s="174">
        <f>(AI90/100)*$BW90</f>
        <v>250</v>
      </c>
      <c r="CL90" s="174">
        <f>(AJ90/100)*$BW90</f>
        <v>6.5</v>
      </c>
      <c r="CM90" s="174">
        <f>(AK90/100)*$BW90</f>
        <v>0.35000000000000003</v>
      </c>
      <c r="CN90" s="174">
        <f>(AL90/100)*$BW90</f>
        <v>6.2</v>
      </c>
      <c r="CO90" s="174">
        <f>(AM90/100)*$BW90</f>
        <v>10</v>
      </c>
      <c r="CP90" s="174">
        <f>(AN90/100)*$BW90</f>
        <v>0</v>
      </c>
      <c r="CQ90" s="174">
        <f>(AO90/100)*$BW90</f>
        <v>0.25</v>
      </c>
      <c r="CR90" s="174">
        <f>(AP90/100)*$BW90</f>
        <v>1.1500000000000001</v>
      </c>
      <c r="CS90" s="174">
        <f>(AQ90/100)*$BW90</f>
        <v>8.3000000000000007</v>
      </c>
      <c r="CT90" s="174">
        <f>(AR90/100)*$BW90</f>
        <v>1.8499999999999999</v>
      </c>
      <c r="CU90" s="174">
        <f>(AS90/100)*$BW90</f>
        <v>2.7</v>
      </c>
      <c r="CV90" s="174">
        <f>(AT90/100)*$BW90</f>
        <v>50</v>
      </c>
      <c r="CW90" s="174">
        <f>(AU90/100)*$BW90</f>
        <v>0</v>
      </c>
      <c r="CX90" s="174">
        <f>(AV90/100)*$BW90</f>
        <v>50</v>
      </c>
      <c r="CY90" s="174">
        <f>(AW90/100)*$BW90</f>
        <v>50</v>
      </c>
      <c r="CZ90" s="174">
        <f>(AX90/100)*$BW90</f>
        <v>250</v>
      </c>
      <c r="DA90" s="174">
        <f>(AY90/100)*$BW90</f>
        <v>0</v>
      </c>
      <c r="DB90" s="174">
        <f>(AZ90/100)*$BW90</f>
        <v>0</v>
      </c>
      <c r="DC90" s="174">
        <f>(BA90/100)*$BW90</f>
        <v>0</v>
      </c>
      <c r="DD90" s="174">
        <f>(BB90/100)*$BW90</f>
        <v>0</v>
      </c>
      <c r="DE90" s="174">
        <f>(BC90/100)*$BW90</f>
        <v>0</v>
      </c>
      <c r="DF90" s="174">
        <f>(BD90/100)*$BW90</f>
        <v>0</v>
      </c>
      <c r="DG90" s="174">
        <f>(BE90/100)*$BW90</f>
        <v>0</v>
      </c>
      <c r="DH90" s="174">
        <f>(BF90/100)*$BW90</f>
        <v>0</v>
      </c>
      <c r="DI90" s="174">
        <f>(BG90/100)*$BW90</f>
        <v>0</v>
      </c>
      <c r="DJ90" s="174">
        <f>(BH90/100)*$BW90</f>
        <v>0</v>
      </c>
      <c r="DK90" s="174">
        <f>(BI90/100)*$BW90</f>
        <v>0</v>
      </c>
      <c r="DL90" s="174">
        <f>(BJ90/100)*$BW90</f>
        <v>0</v>
      </c>
      <c r="DM90" s="174">
        <f>(BK90/100)*$BW90</f>
        <v>0</v>
      </c>
      <c r="DN90" s="174">
        <f>(BL90/100)*$BW90</f>
        <v>0</v>
      </c>
      <c r="DO90" s="174">
        <f>(BM90/100)*$BW90</f>
        <v>0</v>
      </c>
      <c r="DP90" s="174">
        <f>(BN90/100)*$BW90</f>
        <v>0</v>
      </c>
      <c r="DQ90" s="174">
        <f>(BO90/100)*$BW90</f>
        <v>0</v>
      </c>
      <c r="DR90" s="174"/>
      <c r="DS90" s="174">
        <f>BX90/$M90</f>
        <v>289.17835671342687</v>
      </c>
      <c r="DT90" s="174">
        <f>BY90/$M90</f>
        <v>277.22110888443552</v>
      </c>
      <c r="DU90" s="174">
        <f>BZ90/$M90</f>
        <v>0.23380093520374085</v>
      </c>
      <c r="DV90" s="174">
        <f>CA90/$M90</f>
        <v>0</v>
      </c>
      <c r="DW90" s="174">
        <f>CB90/$M90</f>
        <v>0.80160320641282545</v>
      </c>
      <c r="DX90" s="174">
        <f>CC90/$M90</f>
        <v>9.0848363393453564</v>
      </c>
      <c r="DY90" s="174">
        <f>CD90/$M90</f>
        <v>0</v>
      </c>
      <c r="DZ90" s="174">
        <f>CE90/$M90</f>
        <v>2.6386105544422183</v>
      </c>
      <c r="EA90" s="174">
        <f>CF90/$M90</f>
        <v>26.720106880427519</v>
      </c>
      <c r="EB90" s="174">
        <f>CG90/$M90</f>
        <v>1.2358049432197729</v>
      </c>
      <c r="EC90" s="174">
        <f>CH90/$M90</f>
        <v>36.740146960587843</v>
      </c>
      <c r="ED90" s="174">
        <f>CI90/$M90</f>
        <v>66.800267201068806</v>
      </c>
      <c r="EE90" s="174">
        <f>CJ90/$M90</f>
        <v>330.66132264529057</v>
      </c>
      <c r="EF90" s="174">
        <f>CK90/$M90</f>
        <v>16.700066800267201</v>
      </c>
      <c r="EG90" s="174">
        <f>CL90/$M90</f>
        <v>0.43420173680694724</v>
      </c>
      <c r="EH90" s="174">
        <f>CM90/$M90</f>
        <v>2.3380093520374082E-2</v>
      </c>
      <c r="EI90" s="174">
        <f>CN90/$M90</f>
        <v>0.41416165664662657</v>
      </c>
      <c r="EJ90" s="174">
        <f>CO90/$M90</f>
        <v>0.66800267201068797</v>
      </c>
      <c r="EK90" s="174">
        <f>CP90/$M90</f>
        <v>0</v>
      </c>
      <c r="EL90" s="174">
        <f>CQ90/$M90</f>
        <v>1.6700066800267199E-2</v>
      </c>
      <c r="EM90" s="174">
        <f>CR90/$M90</f>
        <v>7.6820307281229128E-2</v>
      </c>
      <c r="EN90" s="174">
        <f>CS90/$M90</f>
        <v>0.55444221776887115</v>
      </c>
      <c r="EO90" s="174">
        <f>CT90/$M90</f>
        <v>0.12358049432197728</v>
      </c>
      <c r="EP90" s="174">
        <f>CU90/$M90</f>
        <v>0.18036072144288579</v>
      </c>
      <c r="EQ90" s="174">
        <f>CV90/$M90</f>
        <v>3.3400133600534399</v>
      </c>
      <c r="ER90" s="174">
        <f>CW90/$M90</f>
        <v>0</v>
      </c>
      <c r="ES90" s="174">
        <f>CX90/$M90</f>
        <v>3.3400133600534399</v>
      </c>
      <c r="ET90" s="174">
        <f>CY90/$M90</f>
        <v>3.3400133600534399</v>
      </c>
      <c r="EU90" s="174">
        <f>CZ90/$M90</f>
        <v>16.700066800267201</v>
      </c>
      <c r="EV90" s="174">
        <f>DA90/$M90</f>
        <v>0</v>
      </c>
      <c r="EW90" s="174">
        <f>DB90/$M90</f>
        <v>0</v>
      </c>
      <c r="EX90" s="174">
        <f>DC90/$M90</f>
        <v>0</v>
      </c>
      <c r="EY90" s="174">
        <f>DD90/$M90</f>
        <v>0</v>
      </c>
      <c r="EZ90" s="174">
        <f>DE90/$M90</f>
        <v>0</v>
      </c>
      <c r="FA90" s="174">
        <f>DF90/$M90</f>
        <v>0</v>
      </c>
      <c r="FB90" s="174">
        <f>DG90/$M90</f>
        <v>0</v>
      </c>
      <c r="FC90" s="174">
        <f>DH90/$M90</f>
        <v>0</v>
      </c>
      <c r="FD90" s="174">
        <f>DI90/$M90</f>
        <v>0</v>
      </c>
      <c r="FE90" s="174">
        <f>DJ90/$M90</f>
        <v>0</v>
      </c>
      <c r="FF90" s="174">
        <f>DK90/$M90</f>
        <v>0</v>
      </c>
      <c r="FG90" s="174">
        <f>DL90/$M90</f>
        <v>0</v>
      </c>
      <c r="FH90" s="174">
        <f>DM90/$M90</f>
        <v>0</v>
      </c>
      <c r="FI90" s="174">
        <f>DN90/$M90</f>
        <v>0</v>
      </c>
      <c r="FJ90" s="174">
        <f>DO90/$M90</f>
        <v>0</v>
      </c>
      <c r="FK90" s="174">
        <f>DP90/$M90</f>
        <v>0</v>
      </c>
      <c r="FL90" s="174">
        <f>DQ90/$M90</f>
        <v>0</v>
      </c>
      <c r="FN90" s="181">
        <f>DT90/MAX(DT$2:DT$108)</f>
        <v>4.2422258565070502E-2</v>
      </c>
      <c r="FO90" s="181">
        <f>DU90/MAX(DU$2:DU$108)</f>
        <v>1.2607088352301714E-3</v>
      </c>
      <c r="FP90" s="181">
        <f>DY90/MAX(DY$2:DY$108)</f>
        <v>0</v>
      </c>
      <c r="FQ90" s="181">
        <f>EA90/MAX(EA$2:EA$108)</f>
        <v>1.3747739699746615E-2</v>
      </c>
      <c r="FR90" s="181">
        <f>EB90/MAX(EB$2:EB$108)</f>
        <v>1.4835453322454549E-2</v>
      </c>
      <c r="FS90" s="181">
        <f>EC90/MAX(EC$2:EC$108)</f>
        <v>9.3022301913769062E-2</v>
      </c>
      <c r="FT90" s="181">
        <f>ED90/MAX(ED$2:ED$108)</f>
        <v>3.4452704412507057E-2</v>
      </c>
      <c r="FU90" s="181">
        <f>EE90/MAX(EE$2:EE$108)</f>
        <v>5.9637228219350656E-2</v>
      </c>
      <c r="FV90" s="181">
        <f>EF90/MAX(EF$2:EF$108)</f>
        <v>1.4216505159750746E-2</v>
      </c>
      <c r="FW90" s="181">
        <f>EG90/MAX(EG$2:EG$108)</f>
        <v>3.4081266943385188E-2</v>
      </c>
      <c r="FX90" s="181">
        <f>EH90/MAX(EH$2:EH$108)</f>
        <v>4.9834326279175247E-3</v>
      </c>
      <c r="FY90" s="181">
        <f>EI90/MAX(EI$2:EI$108)</f>
        <v>3.3826291605006928E-2</v>
      </c>
      <c r="FZ90" s="181">
        <f>EJ90/MAX(EJ$2:EJ$108)</f>
        <v>1.0976082821683665E-3</v>
      </c>
      <c r="GA90" s="181">
        <f>EK90/MAX(EK$2:EK$108)</f>
        <v>0</v>
      </c>
      <c r="GB90" s="181">
        <f>EL90/MAX(EL$2:EL$108)</f>
        <v>1.1849974766085227E-3</v>
      </c>
      <c r="GC90" s="181">
        <f>EM90/MAX(EM$2:EM$108)</f>
        <v>8.6619957247639212E-3</v>
      </c>
      <c r="GD90" s="181">
        <f>EN90/MAX(EN$2:EN$108)</f>
        <v>5.2309289016550364E-3</v>
      </c>
      <c r="GE90" s="181">
        <f>EO90/MAX(EO$2:EO$108)</f>
        <v>1.5716096670362809E-2</v>
      </c>
      <c r="GF90" s="181">
        <f>EP90/MAX(EP$2:EP$108)</f>
        <v>5.5958930892755228E-2</v>
      </c>
      <c r="GG90" s="181">
        <f>EQ90/MAX(EQ$2:EQ$108)</f>
        <v>1.0166371793854539E-3</v>
      </c>
      <c r="GH90" s="181">
        <f>ER90/MAX(ER$2:ER$108)</f>
        <v>0</v>
      </c>
      <c r="GI90" s="181">
        <f>ES90/MAX(ES$2:ES$108)</f>
        <v>2.7590498131186774E-3</v>
      </c>
      <c r="GJ90" s="181">
        <f>ET90/MAX(ET$2:ET$108)</f>
        <v>6.3932853548982164E-4</v>
      </c>
      <c r="GK90" s="181">
        <f>EU90/MAX(EU$2:EU$108)</f>
        <v>1.2639596442964767E-2</v>
      </c>
      <c r="GL90" s="181">
        <f>EV90/MAX(EV$2:EV$108)</f>
        <v>0</v>
      </c>
      <c r="GM90" s="181">
        <f>EW90/MAX(EW$2:EW$108)</f>
        <v>0</v>
      </c>
      <c r="GN90" s="181">
        <f>EX90/MAX(EX$2:EX$108)</f>
        <v>0</v>
      </c>
      <c r="GO90" s="181">
        <f>EY90/MAX(EY$2:EY$108)</f>
        <v>0</v>
      </c>
      <c r="GP90" s="181">
        <f>EZ90/MAX(EZ$2:EZ$108)</f>
        <v>0</v>
      </c>
      <c r="GQ90" s="181">
        <f>FA90/MAX(FA$2:FA$108)</f>
        <v>0</v>
      </c>
      <c r="GR90" s="181">
        <f>FB90/MAX(FB$2:FB$108)</f>
        <v>0</v>
      </c>
      <c r="GS90" s="181">
        <f>FC90/MAX(FC$2:FC$108)</f>
        <v>0</v>
      </c>
      <c r="GT90" s="181">
        <f>FD90/MAX(FD$2:FD$108)</f>
        <v>0</v>
      </c>
      <c r="GU90" s="181">
        <f>FE90/MAX(FE$2:FE$108)</f>
        <v>0</v>
      </c>
      <c r="GV90" s="181">
        <f>FF90/MAX(FF$2:FF$108)</f>
        <v>0</v>
      </c>
      <c r="GW90" s="181">
        <f>FG90/MAX(FG$2:FG$108)</f>
        <v>0</v>
      </c>
      <c r="GX90" s="181">
        <f>FH90/MAX(FH$2:FH$108)</f>
        <v>0</v>
      </c>
      <c r="GY90" s="170">
        <f>MAX(FN90:GX90)</f>
        <v>9.3022301913769062E-2</v>
      </c>
      <c r="GZ90" s="170">
        <f>SUM(FN90:GX90)</f>
        <v>0.45139106122346156</v>
      </c>
      <c r="HA90" s="183">
        <f>GZ90/MAX(GZ$2:GZ$108)</f>
        <v>2.529899219027917E-2</v>
      </c>
      <c r="HB90" s="168">
        <v>91</v>
      </c>
    </row>
    <row r="91" spans="1:210" s="168" customFormat="1" x14ac:dyDescent="0.3">
      <c r="A91" s="168" t="s">
        <v>63</v>
      </c>
      <c r="B91" s="168">
        <v>1.47</v>
      </c>
      <c r="C91" s="168" t="s">
        <v>50</v>
      </c>
      <c r="D91" s="168">
        <v>292</v>
      </c>
      <c r="E91" s="168">
        <v>594</v>
      </c>
      <c r="F91" s="168">
        <v>875</v>
      </c>
      <c r="H91" s="168">
        <v>292</v>
      </c>
      <c r="I91" s="168">
        <f>E91-D91</f>
        <v>302</v>
      </c>
      <c r="J91" s="168">
        <f>F91-E91</f>
        <v>281</v>
      </c>
      <c r="K91" s="169">
        <f>AVERAGE(H91:J91)</f>
        <v>291.66666666666669</v>
      </c>
      <c r="L91" s="169">
        <f>_xlfn.STDEV.P(H91:J91)</f>
        <v>8.5764535535124047</v>
      </c>
      <c r="M91" s="170">
        <f>B91*D91/453.5</f>
        <v>0.94650496141124585</v>
      </c>
      <c r="N91" s="169"/>
      <c r="O91" s="169"/>
      <c r="P91" s="169">
        <f>K91/B91</f>
        <v>198.41269841269843</v>
      </c>
      <c r="Q91" s="171">
        <f>1/B91</f>
        <v>0.68027210884353739</v>
      </c>
      <c r="R91" s="168">
        <f>1/K91</f>
        <v>3.4285714285714284E-3</v>
      </c>
      <c r="T91" s="172" t="s">
        <v>371</v>
      </c>
      <c r="U91" s="172" t="s">
        <v>372</v>
      </c>
      <c r="V91" s="173">
        <v>85.46</v>
      </c>
      <c r="W91" s="173">
        <v>58</v>
      </c>
      <c r="X91" s="173">
        <v>0.44</v>
      </c>
      <c r="Y91" s="173">
        <v>0.19</v>
      </c>
      <c r="Z91" s="173">
        <v>0.28999999999999998</v>
      </c>
      <c r="AA91" s="173">
        <v>13.61</v>
      </c>
      <c r="AB91" s="173">
        <v>2.8</v>
      </c>
      <c r="AC91" s="173">
        <v>9.59</v>
      </c>
      <c r="AD91" s="173">
        <v>5</v>
      </c>
      <c r="AE91" s="173">
        <v>0.15</v>
      </c>
      <c r="AF91" s="173">
        <v>5</v>
      </c>
      <c r="AG91" s="173">
        <v>12</v>
      </c>
      <c r="AH91" s="173">
        <v>120</v>
      </c>
      <c r="AI91" s="173">
        <v>1</v>
      </c>
      <c r="AJ91" s="173">
        <v>0.04</v>
      </c>
      <c r="AK91" s="173">
        <v>3.1E-2</v>
      </c>
      <c r="AL91" s="179">
        <v>4.3999999999999997E-2</v>
      </c>
      <c r="AM91" s="173">
        <v>0.1</v>
      </c>
      <c r="AN91" s="176"/>
      <c r="AO91" s="173">
        <v>1.9E-2</v>
      </c>
      <c r="AP91" s="173">
        <v>2.5000000000000001E-2</v>
      </c>
      <c r="AQ91" s="173">
        <v>0.126</v>
      </c>
      <c r="AR91" s="173">
        <v>5.6000000000000001E-2</v>
      </c>
      <c r="AS91" s="173">
        <v>3.6999999999999998E-2</v>
      </c>
      <c r="AT91" s="173">
        <v>3</v>
      </c>
      <c r="AU91" s="176"/>
      <c r="AV91" s="173">
        <v>3</v>
      </c>
      <c r="AW91" s="176"/>
      <c r="AX91" s="173">
        <v>3.4</v>
      </c>
      <c r="AY91" s="176"/>
      <c r="AZ91" s="173">
        <v>100</v>
      </c>
      <c r="BA91" s="173">
        <v>5</v>
      </c>
      <c r="BB91" s="176"/>
      <c r="BC91" s="173">
        <v>0</v>
      </c>
      <c r="BD91" s="173">
        <v>59</v>
      </c>
      <c r="BE91" s="173">
        <v>2</v>
      </c>
      <c r="BF91" s="173">
        <v>0</v>
      </c>
      <c r="BG91" s="173">
        <v>64</v>
      </c>
      <c r="BH91" s="173">
        <v>0.18</v>
      </c>
      <c r="BI91" s="176"/>
      <c r="BJ91" s="176"/>
      <c r="BK91" s="173">
        <v>3.2</v>
      </c>
      <c r="BL91" s="176"/>
      <c r="BM91" s="176"/>
      <c r="BN91" s="176"/>
      <c r="BO91" s="176"/>
      <c r="BP91" s="173">
        <v>109</v>
      </c>
      <c r="BQ91" s="172" t="s">
        <v>330</v>
      </c>
      <c r="BR91" s="173">
        <v>206</v>
      </c>
      <c r="BS91" s="172" t="s">
        <v>364</v>
      </c>
      <c r="BT91" s="173">
        <v>11</v>
      </c>
      <c r="BU91" s="168">
        <f>AVERAGE(BP91,BR91)</f>
        <v>157.5</v>
      </c>
      <c r="BV91" s="168">
        <f>_xlfn.STDEV.P(BP91,BR91)</f>
        <v>48.5</v>
      </c>
      <c r="BW91" s="168">
        <f>(1-BT91/100)*K91</f>
        <v>259.58333333333337</v>
      </c>
      <c r="BX91" s="174">
        <f>(V91/100)*$BW91</f>
        <v>221.83991666666668</v>
      </c>
      <c r="BY91" s="174">
        <f>(W91/100)*$BW91</f>
        <v>150.55833333333334</v>
      </c>
      <c r="BZ91" s="174">
        <f>(X91/100)*$BW91</f>
        <v>1.142166666666667</v>
      </c>
      <c r="CA91" s="174">
        <f>(Y91/100)*$BW91</f>
        <v>0.49320833333333342</v>
      </c>
      <c r="CB91" s="174">
        <f>(Z91/100)*$BW91</f>
        <v>0.75279166666666675</v>
      </c>
      <c r="CC91" s="174">
        <f>(AA91/100)*$BW91</f>
        <v>35.32929166666667</v>
      </c>
      <c r="CD91" s="174">
        <f>(AB91/100)*$BW91</f>
        <v>7.2683333333333335</v>
      </c>
      <c r="CE91" s="174">
        <f>(AC91/100)*$BW91</f>
        <v>24.89404166666667</v>
      </c>
      <c r="CF91" s="174">
        <f>(AD91/100)*$BW91</f>
        <v>12.97916666666667</v>
      </c>
      <c r="CG91" s="174">
        <f>(AE91/100)*$BW91</f>
        <v>0.38937500000000008</v>
      </c>
      <c r="CH91" s="174">
        <f>(AF91/100)*$BW91</f>
        <v>12.97916666666667</v>
      </c>
      <c r="CI91" s="174">
        <f>(AG91/100)*$BW91</f>
        <v>31.150000000000002</v>
      </c>
      <c r="CJ91" s="174">
        <f>(AH91/100)*$BW91</f>
        <v>311.50000000000006</v>
      </c>
      <c r="CK91" s="174">
        <f>(AI91/100)*$BW91</f>
        <v>2.5958333333333337</v>
      </c>
      <c r="CL91" s="174">
        <f>(AJ91/100)*$BW91</f>
        <v>0.10383333333333335</v>
      </c>
      <c r="CM91" s="174">
        <f>(AK91/100)*$BW91</f>
        <v>8.0470833333333339E-2</v>
      </c>
      <c r="CN91" s="174">
        <f>(AL91/100)*$BW91</f>
        <v>0.11421666666666667</v>
      </c>
      <c r="CO91" s="174">
        <f>(AM91/100)*$BW91</f>
        <v>0.25958333333333339</v>
      </c>
      <c r="CP91" s="174">
        <f>(AN91/100)*$BW91</f>
        <v>0</v>
      </c>
      <c r="CQ91" s="174">
        <f>(AO91/100)*$BW91</f>
        <v>4.9320833333333335E-2</v>
      </c>
      <c r="CR91" s="174">
        <f>(AP91/100)*$BW91</f>
        <v>6.4895833333333347E-2</v>
      </c>
      <c r="CS91" s="174">
        <f>(AQ91/100)*$BW91</f>
        <v>0.32707500000000006</v>
      </c>
      <c r="CT91" s="174">
        <f>(AR91/100)*$BW91</f>
        <v>0.1453666666666667</v>
      </c>
      <c r="CU91" s="174">
        <f>(AS91/100)*$BW91</f>
        <v>9.6045833333333344E-2</v>
      </c>
      <c r="CV91" s="174">
        <f>(AT91/100)*$BW91</f>
        <v>7.7875000000000005</v>
      </c>
      <c r="CW91" s="174">
        <f>(AU91/100)*$BW91</f>
        <v>0</v>
      </c>
      <c r="CX91" s="174">
        <f>(AV91/100)*$BW91</f>
        <v>7.7875000000000005</v>
      </c>
      <c r="CY91" s="174">
        <f>(AW91/100)*$BW91</f>
        <v>0</v>
      </c>
      <c r="CZ91" s="174">
        <f>(AX91/100)*$BW91</f>
        <v>8.8258333333333354</v>
      </c>
      <c r="DA91" s="174">
        <f>(AY91/100)*$BW91</f>
        <v>0</v>
      </c>
      <c r="DB91" s="174">
        <f>(AZ91/100)*$BW91</f>
        <v>259.58333333333337</v>
      </c>
      <c r="DC91" s="174">
        <f>(BA91/100)*$BW91</f>
        <v>12.97916666666667</v>
      </c>
      <c r="DD91" s="174">
        <f>(BB91/100)*$BW91</f>
        <v>0</v>
      </c>
      <c r="DE91" s="174">
        <f>(BC91/100)*$BW91</f>
        <v>0</v>
      </c>
      <c r="DF91" s="174">
        <f>(BD91/100)*$BW91</f>
        <v>153.15416666666667</v>
      </c>
      <c r="DG91" s="174">
        <f>(BE91/100)*$BW91</f>
        <v>5.1916666666666673</v>
      </c>
      <c r="DH91" s="174">
        <f>(BF91/100)*$BW91</f>
        <v>0</v>
      </c>
      <c r="DI91" s="174">
        <f>(BG91/100)*$BW91</f>
        <v>166.13333333333335</v>
      </c>
      <c r="DJ91" s="174">
        <f>(BH91/100)*$BW91</f>
        <v>0.46725000000000005</v>
      </c>
      <c r="DK91" s="174">
        <f>(BI91/100)*$BW91</f>
        <v>0</v>
      </c>
      <c r="DL91" s="174">
        <f>(BJ91/100)*$BW91</f>
        <v>0</v>
      </c>
      <c r="DM91" s="174">
        <f>(BK91/100)*$BW91</f>
        <v>8.3066666666666684</v>
      </c>
      <c r="DN91" s="174">
        <f>(BL91/100)*$BW91</f>
        <v>0</v>
      </c>
      <c r="DO91" s="174">
        <f>(BM91/100)*$BW91</f>
        <v>0</v>
      </c>
      <c r="DP91" s="174">
        <f>(BN91/100)*$BW91</f>
        <v>0</v>
      </c>
      <c r="DQ91" s="174">
        <f>(BO91/100)*$BW91</f>
        <v>0</v>
      </c>
      <c r="DR91" s="174"/>
      <c r="DS91" s="174">
        <f>BX91/$M91</f>
        <v>234.37797551098066</v>
      </c>
      <c r="DT91" s="174">
        <f>BY91/$M91</f>
        <v>159.06766416612308</v>
      </c>
      <c r="DU91" s="174">
        <f>BZ91/$M91</f>
        <v>1.2067202109154167</v>
      </c>
      <c r="DV91" s="174">
        <f>CA91/$M91</f>
        <v>0.52108372744074805</v>
      </c>
      <c r="DW91" s="174">
        <f>CB91/$M91</f>
        <v>0.7953383208306154</v>
      </c>
      <c r="DX91" s="174">
        <f>CC91/$M91</f>
        <v>37.32605016036095</v>
      </c>
      <c r="DY91" s="174">
        <f>CD91/$M91</f>
        <v>7.6791286149162863</v>
      </c>
      <c r="DZ91" s="174">
        <f>CE91/$M91</f>
        <v>26.301015506088284</v>
      </c>
      <c r="EA91" s="174">
        <f>CF91/$M91</f>
        <v>13.712729669493372</v>
      </c>
      <c r="EB91" s="174">
        <f>CG91/$M91</f>
        <v>0.41138189008480114</v>
      </c>
      <c r="EC91" s="174">
        <f>CH91/$M91</f>
        <v>13.712729669493372</v>
      </c>
      <c r="ED91" s="174">
        <f>CI91/$M91</f>
        <v>32.910551206784085</v>
      </c>
      <c r="EE91" s="174">
        <f>CJ91/$M91</f>
        <v>329.10551206784089</v>
      </c>
      <c r="EF91" s="174">
        <f>CK91/$M91</f>
        <v>2.7425459338986742</v>
      </c>
      <c r="EG91" s="174">
        <f>CL91/$M91</f>
        <v>0.10970183735594696</v>
      </c>
      <c r="EH91" s="174">
        <f>CM91/$M91</f>
        <v>8.5018923950858888E-2</v>
      </c>
      <c r="EI91" s="174">
        <f>CN91/$M91</f>
        <v>0.12067202109154165</v>
      </c>
      <c r="EJ91" s="174">
        <f>CO91/$M91</f>
        <v>0.27425459338986741</v>
      </c>
      <c r="EK91" s="174">
        <f>CP91/$M91</f>
        <v>0</v>
      </c>
      <c r="EL91" s="174">
        <f>CQ91/$M91</f>
        <v>5.2108372744074802E-2</v>
      </c>
      <c r="EM91" s="174">
        <f>CR91/$M91</f>
        <v>6.8563648347466852E-2</v>
      </c>
      <c r="EN91" s="174">
        <f>CS91/$M91</f>
        <v>0.34556078767123294</v>
      </c>
      <c r="EO91" s="174">
        <f>CT91/$M91</f>
        <v>0.15358257229832575</v>
      </c>
      <c r="EP91" s="174">
        <f>CU91/$M91</f>
        <v>0.10147419955425094</v>
      </c>
      <c r="EQ91" s="174">
        <f>CV91/$M91</f>
        <v>8.2276378016960212</v>
      </c>
      <c r="ER91" s="174">
        <f>CW91/$M91</f>
        <v>0</v>
      </c>
      <c r="ES91" s="174">
        <f>CX91/$M91</f>
        <v>8.2276378016960212</v>
      </c>
      <c r="ET91" s="174">
        <f>CY91/$M91</f>
        <v>0</v>
      </c>
      <c r="EU91" s="174">
        <f>CZ91/$M91</f>
        <v>9.3246561752554928</v>
      </c>
      <c r="EV91" s="174">
        <f>DA91/$M91</f>
        <v>0</v>
      </c>
      <c r="EW91" s="174">
        <f>DB91/$M91</f>
        <v>274.25459338986741</v>
      </c>
      <c r="EX91" s="174">
        <f>DC91/$M91</f>
        <v>13.712729669493372</v>
      </c>
      <c r="EY91" s="174">
        <f>DD91/$M91</f>
        <v>0</v>
      </c>
      <c r="EZ91" s="174">
        <f>DE91/$M91</f>
        <v>0</v>
      </c>
      <c r="FA91" s="174">
        <f>DF91/$M91</f>
        <v>161.81021010002175</v>
      </c>
      <c r="FB91" s="174">
        <f>DG91/$M91</f>
        <v>5.4850918677973484</v>
      </c>
      <c r="FC91" s="174">
        <f>DH91/$M91</f>
        <v>0</v>
      </c>
      <c r="FD91" s="174">
        <f>DI91/$M91</f>
        <v>175.52293976951515</v>
      </c>
      <c r="FE91" s="174">
        <f>DJ91/$M91</f>
        <v>0.49365826810176133</v>
      </c>
      <c r="FF91" s="174">
        <f>DK91/$M91</f>
        <v>0</v>
      </c>
      <c r="FG91" s="174">
        <f>DL91/$M91</f>
        <v>0</v>
      </c>
      <c r="FH91" s="174">
        <f>DM91/$M91</f>
        <v>8.776146988475757</v>
      </c>
      <c r="FI91" s="174">
        <f>DN91/$M91</f>
        <v>0</v>
      </c>
      <c r="FJ91" s="174">
        <f>DO91/$M91</f>
        <v>0</v>
      </c>
      <c r="FK91" s="174">
        <f>DP91/$M91</f>
        <v>0</v>
      </c>
      <c r="FL91" s="174">
        <f>DQ91/$M91</f>
        <v>0</v>
      </c>
      <c r="FN91" s="181">
        <f>DT91/MAX(DT$2:DT$108)</f>
        <v>2.4341615275083901E-2</v>
      </c>
      <c r="FO91" s="181">
        <f>DU91/MAX(DU$2:DU$108)</f>
        <v>6.506915082380476E-3</v>
      </c>
      <c r="FP91" s="181">
        <f>DY91/MAX(DY$2:DY$108)</f>
        <v>0.14950350300482734</v>
      </c>
      <c r="FQ91" s="181">
        <f>EA91/MAX(EA$2:EA$108)</f>
        <v>7.0553249997393356E-3</v>
      </c>
      <c r="FR91" s="181">
        <f>EB91/MAX(EB$2:EB$108)</f>
        <v>4.938511422486554E-3</v>
      </c>
      <c r="FS91" s="181">
        <f>EC91/MAX(EC$2:EC$108)</f>
        <v>3.4719231818693345E-2</v>
      </c>
      <c r="FT91" s="181">
        <f>ED91/MAX(ED$2:ED$108)</f>
        <v>1.6973846666916741E-2</v>
      </c>
      <c r="FU91" s="181">
        <f>EE91/MAX(EE$2:EE$108)</f>
        <v>5.9356626213252175E-2</v>
      </c>
      <c r="FV91" s="181">
        <f>EF91/MAX(EF$2:EF$108)</f>
        <v>2.3346863749970207E-3</v>
      </c>
      <c r="FW91" s="181">
        <f>EG91/MAX(EG$2:EG$108)</f>
        <v>8.6106924182345491E-3</v>
      </c>
      <c r="FX91" s="181">
        <f>EH91/MAX(EH$2:EH$108)</f>
        <v>1.812165889062577E-2</v>
      </c>
      <c r="FY91" s="181">
        <f>EI91/MAX(EI$2:EI$108)</f>
        <v>9.8557819356290769E-3</v>
      </c>
      <c r="FZ91" s="181">
        <f>EJ91/MAX(EJ$2:EJ$108)</f>
        <v>4.5063309735177202E-4</v>
      </c>
      <c r="GA91" s="181">
        <f>EK91/MAX(EK$2:EK$108)</f>
        <v>0</v>
      </c>
      <c r="GB91" s="181">
        <f>EL91/MAX(EL$2:EL$108)</f>
        <v>3.6974876178888696E-3</v>
      </c>
      <c r="GC91" s="181">
        <f>EM91/MAX(EM$2:EM$108)</f>
        <v>7.7310030365511503E-3</v>
      </c>
      <c r="GD91" s="181">
        <f>EN91/MAX(EN$2:EN$108)</f>
        <v>3.2602205488285216E-3</v>
      </c>
      <c r="GE91" s="181">
        <f>EO91/MAX(EO$2:EO$108)</f>
        <v>1.9531549589328859E-2</v>
      </c>
      <c r="GF91" s="181">
        <f>EP91/MAX(EP$2:EP$108)</f>
        <v>3.148350524896374E-2</v>
      </c>
      <c r="GG91" s="181">
        <f>EQ91/MAX(EQ$2:EQ$108)</f>
        <v>2.5043380328237811E-3</v>
      </c>
      <c r="GH91" s="181">
        <f>ER91/MAX(ER$2:ER$108)</f>
        <v>0</v>
      </c>
      <c r="GI91" s="181">
        <f>ES91/MAX(ES$2:ES$108)</f>
        <v>6.7965184842297662E-3</v>
      </c>
      <c r="GJ91" s="181">
        <f>ET91/MAX(ET$2:ET$108)</f>
        <v>0</v>
      </c>
      <c r="GK91" s="181">
        <f>EU91/MAX(EU$2:EU$108)</f>
        <v>7.0574502745547711E-3</v>
      </c>
      <c r="GL91" s="181">
        <f>EV91/MAX(EV$2:EV$108)</f>
        <v>0</v>
      </c>
      <c r="GM91" s="181">
        <f>EW91/MAX(EW$2:EW$108)</f>
        <v>2.5241268317485882E-3</v>
      </c>
      <c r="GN91" s="181">
        <f>EX91/MAX(EX$2:EX$108)</f>
        <v>2.5250337036641871E-3</v>
      </c>
      <c r="GO91" s="181">
        <f>EY91/MAX(EY$2:EY$108)</f>
        <v>0</v>
      </c>
      <c r="GP91" s="181">
        <f>EZ91/MAX(EZ$2:EZ$108)</f>
        <v>0</v>
      </c>
      <c r="GQ91" s="181">
        <f>FA91/MAX(FA$2:FA$108)</f>
        <v>3.0029157612798101E-3</v>
      </c>
      <c r="GR91" s="181">
        <f>FB91/MAX(FB$2:FB$108)</f>
        <v>4.8131661149756013E-4</v>
      </c>
      <c r="GS91" s="181">
        <f>FC91/MAX(FC$2:FC$108)</f>
        <v>0</v>
      </c>
      <c r="GT91" s="181">
        <f>FD91/MAX(FD$2:FD$108)</f>
        <v>5.4861871458739718E-3</v>
      </c>
      <c r="GU91" s="181">
        <f>FE91/MAX(FE$2:FE$108)</f>
        <v>7.5800023969045029E-3</v>
      </c>
      <c r="GV91" s="181">
        <f>FF91/MAX(FF$2:FF$108)</f>
        <v>0</v>
      </c>
      <c r="GW91" s="181">
        <f>FG91/MAX(FG$2:FG$108)</f>
        <v>0</v>
      </c>
      <c r="GX91" s="181">
        <f>FH91/MAX(FH$2:FH$108)</f>
        <v>3.978523917402956E-3</v>
      </c>
      <c r="GY91" s="170">
        <f>MAX(FN91:GX91)</f>
        <v>0.14950350300482734</v>
      </c>
      <c r="GZ91" s="170">
        <f>SUM(FN91:GX91)</f>
        <v>0.45040920640175908</v>
      </c>
      <c r="HA91" s="183">
        <f>GZ91/MAX(GZ$2:GZ$108)</f>
        <v>2.5243962439803137E-2</v>
      </c>
      <c r="HB91" s="168">
        <v>87</v>
      </c>
    </row>
    <row r="92" spans="1:210" s="168" customFormat="1" x14ac:dyDescent="0.3">
      <c r="A92" s="168" t="s">
        <v>100</v>
      </c>
      <c r="B92" s="168">
        <v>2.87</v>
      </c>
      <c r="C92" s="168" t="s">
        <v>49</v>
      </c>
      <c r="D92" s="168">
        <v>339</v>
      </c>
      <c r="H92" s="168">
        <v>339</v>
      </c>
      <c r="K92" s="169">
        <f>AVERAGE(H92:J92)</f>
        <v>339</v>
      </c>
      <c r="L92" s="169"/>
      <c r="M92" s="170">
        <f>B92</f>
        <v>2.87</v>
      </c>
      <c r="N92" s="169"/>
      <c r="O92" s="169"/>
      <c r="P92" s="169">
        <f>K92/B92</f>
        <v>118.11846689895469</v>
      </c>
      <c r="Q92" s="171">
        <f>1/B92</f>
        <v>0.34843205574912889</v>
      </c>
      <c r="R92" s="168">
        <f>1/K92</f>
        <v>2.9498525073746312E-3</v>
      </c>
      <c r="T92" s="172" t="s">
        <v>465</v>
      </c>
      <c r="U92" s="172" t="s">
        <v>466</v>
      </c>
      <c r="V92" s="173">
        <v>84.94</v>
      </c>
      <c r="W92" s="173">
        <v>47</v>
      </c>
      <c r="X92" s="173">
        <v>3.27</v>
      </c>
      <c r="Y92" s="173">
        <v>0.15</v>
      </c>
      <c r="Z92" s="173">
        <v>1.1299999999999999</v>
      </c>
      <c r="AA92" s="173">
        <v>10.51</v>
      </c>
      <c r="AB92" s="173">
        <v>5.4</v>
      </c>
      <c r="AC92" s="173">
        <v>0.99</v>
      </c>
      <c r="AD92" s="173">
        <v>44</v>
      </c>
      <c r="AE92" s="173">
        <v>1.28</v>
      </c>
      <c r="AF92" s="173">
        <v>60</v>
      </c>
      <c r="AG92" s="173">
        <v>90</v>
      </c>
      <c r="AH92" s="173">
        <v>370</v>
      </c>
      <c r="AI92" s="173">
        <v>94</v>
      </c>
      <c r="AJ92" s="173">
        <v>0.49</v>
      </c>
      <c r="AK92" s="173">
        <v>0.23100000000000001</v>
      </c>
      <c r="AL92" s="179">
        <v>0.25600000000000001</v>
      </c>
      <c r="AM92" s="173">
        <v>0.2</v>
      </c>
      <c r="AN92" s="173">
        <v>11.7</v>
      </c>
      <c r="AO92" s="173">
        <v>7.1999999999999995E-2</v>
      </c>
      <c r="AP92" s="173">
        <v>6.6000000000000003E-2</v>
      </c>
      <c r="AQ92" s="173">
        <v>1.046</v>
      </c>
      <c r="AR92" s="179">
        <v>0.33800000000000002</v>
      </c>
      <c r="AS92" s="173">
        <v>0.11600000000000001</v>
      </c>
      <c r="AT92" s="173">
        <v>68</v>
      </c>
      <c r="AU92" s="173">
        <v>0</v>
      </c>
      <c r="AV92" s="173">
        <v>68</v>
      </c>
      <c r="AW92" s="173">
        <v>68</v>
      </c>
      <c r="AX92" s="173">
        <v>34.4</v>
      </c>
      <c r="AY92" s="173">
        <v>0</v>
      </c>
      <c r="AZ92" s="173">
        <v>13</v>
      </c>
      <c r="BA92" s="173">
        <v>1</v>
      </c>
      <c r="BB92" s="173">
        <v>0</v>
      </c>
      <c r="BC92" s="173">
        <v>0</v>
      </c>
      <c r="BD92" s="173">
        <v>8</v>
      </c>
      <c r="BE92" s="173">
        <v>0</v>
      </c>
      <c r="BF92" s="173">
        <v>0</v>
      </c>
      <c r="BG92" s="173">
        <v>464</v>
      </c>
      <c r="BH92" s="173">
        <v>0.19</v>
      </c>
      <c r="BI92" s="173">
        <v>0</v>
      </c>
      <c r="BJ92" s="173">
        <v>0</v>
      </c>
      <c r="BK92" s="173">
        <v>14.8</v>
      </c>
      <c r="BL92" s="173">
        <v>3.5999999999999997E-2</v>
      </c>
      <c r="BM92" s="173">
        <v>5.0000000000000001E-3</v>
      </c>
      <c r="BN92" s="173">
        <v>6.4000000000000001E-2</v>
      </c>
      <c r="BO92" s="173">
        <v>0</v>
      </c>
      <c r="BP92" s="173">
        <v>128</v>
      </c>
      <c r="BQ92" s="172" t="s">
        <v>467</v>
      </c>
      <c r="BR92" s="173">
        <v>162</v>
      </c>
      <c r="BS92" s="172" t="s">
        <v>468</v>
      </c>
      <c r="BT92" s="173">
        <v>60</v>
      </c>
      <c r="BU92" s="168">
        <f>AVERAGE(BP92,BR92)</f>
        <v>145</v>
      </c>
      <c r="BV92" s="168">
        <f>_xlfn.STDEV.P(BP92,BR92)</f>
        <v>17</v>
      </c>
      <c r="BW92" s="168">
        <f>(1-BT92/100)*K92</f>
        <v>135.6</v>
      </c>
      <c r="BX92" s="174">
        <f>(V92/100)*$BW92</f>
        <v>115.17863999999999</v>
      </c>
      <c r="BY92" s="174">
        <f>(W92/100)*$BW92</f>
        <v>63.731999999999992</v>
      </c>
      <c r="BZ92" s="174">
        <f>(X92/100)*$BW92</f>
        <v>4.4341200000000001</v>
      </c>
      <c r="CA92" s="174">
        <f>(Y92/100)*$BW92</f>
        <v>0.2034</v>
      </c>
      <c r="CB92" s="174">
        <f>(Z92/100)*$BW92</f>
        <v>1.5322799999999999</v>
      </c>
      <c r="CC92" s="174">
        <f>(AA92/100)*$BW92</f>
        <v>14.25156</v>
      </c>
      <c r="CD92" s="174">
        <f>(AB92/100)*$BW92</f>
        <v>7.3224000000000009</v>
      </c>
      <c r="CE92" s="174">
        <f>(AC92/100)*$BW92</f>
        <v>1.3424399999999999</v>
      </c>
      <c r="CF92" s="174">
        <f>(AD92/100)*$BW92</f>
        <v>59.663999999999994</v>
      </c>
      <c r="CG92" s="174">
        <f>(AE92/100)*$BW92</f>
        <v>1.7356800000000001</v>
      </c>
      <c r="CH92" s="174">
        <f>(AF92/100)*$BW92</f>
        <v>81.36</v>
      </c>
      <c r="CI92" s="174">
        <f>(AG92/100)*$BW92</f>
        <v>122.03999999999999</v>
      </c>
      <c r="CJ92" s="174">
        <f>(AH92/100)*$BW92</f>
        <v>501.72</v>
      </c>
      <c r="CK92" s="174">
        <f>(AI92/100)*$BW92</f>
        <v>127.46399999999998</v>
      </c>
      <c r="CL92" s="174">
        <f>(AJ92/100)*$BW92</f>
        <v>0.66443999999999992</v>
      </c>
      <c r="CM92" s="174">
        <f>(AK92/100)*$BW92</f>
        <v>0.31323599999999996</v>
      </c>
      <c r="CN92" s="174">
        <f>(AL92/100)*$BW92</f>
        <v>0.347136</v>
      </c>
      <c r="CO92" s="174">
        <f>(AM92/100)*$BW92</f>
        <v>0.2712</v>
      </c>
      <c r="CP92" s="174">
        <f>(AN92/100)*$BW92</f>
        <v>15.865199999999998</v>
      </c>
      <c r="CQ92" s="174">
        <f>(AO92/100)*$BW92</f>
        <v>9.7631999999999983E-2</v>
      </c>
      <c r="CR92" s="174">
        <f>(AP92/100)*$BW92</f>
        <v>8.9495999999999992E-2</v>
      </c>
      <c r="CS92" s="174">
        <f>(AQ92/100)*$BW92</f>
        <v>1.4183760000000001</v>
      </c>
      <c r="CT92" s="174">
        <f>(AR92/100)*$BW92</f>
        <v>0.45832800000000001</v>
      </c>
      <c r="CU92" s="174">
        <f>(AS92/100)*$BW92</f>
        <v>0.15729599999999999</v>
      </c>
      <c r="CV92" s="174">
        <f>(AT92/100)*$BW92</f>
        <v>92.207999999999998</v>
      </c>
      <c r="CW92" s="174">
        <f>(AU92/100)*$BW92</f>
        <v>0</v>
      </c>
      <c r="CX92" s="174">
        <f>(AV92/100)*$BW92</f>
        <v>92.207999999999998</v>
      </c>
      <c r="CY92" s="174">
        <f>(AW92/100)*$BW92</f>
        <v>92.207999999999998</v>
      </c>
      <c r="CZ92" s="174">
        <f>(AX92/100)*$BW92</f>
        <v>46.646399999999993</v>
      </c>
      <c r="DA92" s="174">
        <f>(AY92/100)*$BW92</f>
        <v>0</v>
      </c>
      <c r="DB92" s="174">
        <f>(AZ92/100)*$BW92</f>
        <v>17.628</v>
      </c>
      <c r="DC92" s="174">
        <f>(BA92/100)*$BW92</f>
        <v>1.3559999999999999</v>
      </c>
      <c r="DD92" s="174">
        <f>(BB92/100)*$BW92</f>
        <v>0</v>
      </c>
      <c r="DE92" s="174">
        <f>(BC92/100)*$BW92</f>
        <v>0</v>
      </c>
      <c r="DF92" s="174">
        <f>(BD92/100)*$BW92</f>
        <v>10.847999999999999</v>
      </c>
      <c r="DG92" s="174">
        <f>(BE92/100)*$BW92</f>
        <v>0</v>
      </c>
      <c r="DH92" s="174">
        <f>(BF92/100)*$BW92</f>
        <v>0</v>
      </c>
      <c r="DI92" s="174">
        <f>(BG92/100)*$BW92</f>
        <v>629.18399999999997</v>
      </c>
      <c r="DJ92" s="174">
        <f>(BH92/100)*$BW92</f>
        <v>0.25763999999999998</v>
      </c>
      <c r="DK92" s="174">
        <f>(BI92/100)*$BW92</f>
        <v>0</v>
      </c>
      <c r="DL92" s="174">
        <f>(BJ92/100)*$BW92</f>
        <v>0</v>
      </c>
      <c r="DM92" s="174">
        <f>(BK92/100)*$BW92</f>
        <v>20.068800000000003</v>
      </c>
      <c r="DN92" s="174">
        <f>(BL92/100)*$BW92</f>
        <v>4.8815999999999991E-2</v>
      </c>
      <c r="DO92" s="174">
        <f>(BM92/100)*$BW92</f>
        <v>6.7800000000000004E-3</v>
      </c>
      <c r="DP92" s="174">
        <f>(BN92/100)*$BW92</f>
        <v>8.6784E-2</v>
      </c>
      <c r="DQ92" s="174">
        <f>(BO92/100)*$BW92</f>
        <v>0</v>
      </c>
      <c r="DR92" s="174"/>
      <c r="DS92" s="174">
        <f>BX92/$M92</f>
        <v>40.131930313588846</v>
      </c>
      <c r="DT92" s="174">
        <f>BY92/$M92</f>
        <v>22.206271777003479</v>
      </c>
      <c r="DU92" s="174">
        <f>BZ92/$M92</f>
        <v>1.5449895470383275</v>
      </c>
      <c r="DV92" s="174">
        <f>CA92/$M92</f>
        <v>7.0871080139372822E-2</v>
      </c>
      <c r="DW92" s="174">
        <f>CB92/$M92</f>
        <v>0.53389547038327523</v>
      </c>
      <c r="DX92" s="174">
        <f>CC92/$M92</f>
        <v>4.9657003484320557</v>
      </c>
      <c r="DY92" s="174">
        <f>CD92/$M92</f>
        <v>2.551358885017422</v>
      </c>
      <c r="DZ92" s="174">
        <f>CE92/$M92</f>
        <v>0.46774912891986054</v>
      </c>
      <c r="EA92" s="174">
        <f>CF92/$M92</f>
        <v>20.788850174216027</v>
      </c>
      <c r="EB92" s="174">
        <f>CG92/$M92</f>
        <v>0.60476655052264805</v>
      </c>
      <c r="EC92" s="174">
        <f>CH92/$M92</f>
        <v>28.348432055749129</v>
      </c>
      <c r="ED92" s="174">
        <f>CI92/$M92</f>
        <v>42.522648083623686</v>
      </c>
      <c r="EE92" s="174">
        <f>CJ92/$M92</f>
        <v>174.81533101045295</v>
      </c>
      <c r="EF92" s="174">
        <f>CK92/$M92</f>
        <v>44.412543554006959</v>
      </c>
      <c r="EG92" s="174">
        <f>CL92/$M92</f>
        <v>0.23151219512195118</v>
      </c>
      <c r="EH92" s="174">
        <f>CM92/$M92</f>
        <v>0.10914146341463413</v>
      </c>
      <c r="EI92" s="174">
        <f>CN92/$M92</f>
        <v>0.12095331010452962</v>
      </c>
      <c r="EJ92" s="174">
        <f>CO92/$M92</f>
        <v>9.4494773519163758E-2</v>
      </c>
      <c r="EK92" s="174">
        <f>CP92/$M92</f>
        <v>5.5279442508710792</v>
      </c>
      <c r="EL92" s="174">
        <f>CQ92/$M92</f>
        <v>3.401811846689895E-2</v>
      </c>
      <c r="EM92" s="174">
        <f>CR92/$M92</f>
        <v>3.1183275261324039E-2</v>
      </c>
      <c r="EN92" s="174">
        <f>CS92/$M92</f>
        <v>0.49420766550522649</v>
      </c>
      <c r="EO92" s="174">
        <f>CT92/$M92</f>
        <v>0.15969616724738675</v>
      </c>
      <c r="EP92" s="174">
        <f>CU92/$M92</f>
        <v>5.4806968641114978E-2</v>
      </c>
      <c r="EQ92" s="174">
        <f>CV92/$M92</f>
        <v>32.128222996515674</v>
      </c>
      <c r="ER92" s="174">
        <f>CW92/$M92</f>
        <v>0</v>
      </c>
      <c r="ES92" s="174">
        <f>CX92/$M92</f>
        <v>32.128222996515674</v>
      </c>
      <c r="ET92" s="174">
        <f>CY92/$M92</f>
        <v>32.128222996515674</v>
      </c>
      <c r="EU92" s="174">
        <f>CZ92/$M92</f>
        <v>16.253101045296162</v>
      </c>
      <c r="EV92" s="174">
        <f>DA92/$M92</f>
        <v>0</v>
      </c>
      <c r="EW92" s="174">
        <f>DB92/$M92</f>
        <v>6.1421602787456449</v>
      </c>
      <c r="EX92" s="174">
        <f>DC92/$M92</f>
        <v>0.47247386759581878</v>
      </c>
      <c r="EY92" s="174">
        <f>DD92/$M92</f>
        <v>0</v>
      </c>
      <c r="EZ92" s="174">
        <f>DE92/$M92</f>
        <v>0</v>
      </c>
      <c r="FA92" s="174">
        <f>DF92/$M92</f>
        <v>3.7797909407665502</v>
      </c>
      <c r="FB92" s="174">
        <f>DG92/$M92</f>
        <v>0</v>
      </c>
      <c r="FC92" s="174">
        <f>DH92/$M92</f>
        <v>0</v>
      </c>
      <c r="FD92" s="174">
        <f>DI92/$M92</f>
        <v>219.22787456445991</v>
      </c>
      <c r="FE92" s="174">
        <f>DJ92/$M92</f>
        <v>8.9770034843205559E-2</v>
      </c>
      <c r="FF92" s="174">
        <f>DK92/$M92</f>
        <v>0</v>
      </c>
      <c r="FG92" s="174">
        <f>DL92/$M92</f>
        <v>0</v>
      </c>
      <c r="FH92" s="174">
        <f>DM92/$M92</f>
        <v>6.9926132404181196</v>
      </c>
      <c r="FI92" s="174">
        <f>DN92/$M92</f>
        <v>1.7009059233449475E-2</v>
      </c>
      <c r="FJ92" s="174">
        <f>DO92/$M92</f>
        <v>2.3623693379790939E-3</v>
      </c>
      <c r="FK92" s="174">
        <f>DP92/$M92</f>
        <v>3.0238327526132404E-2</v>
      </c>
      <c r="FL92" s="174">
        <f>DQ92/$M92</f>
        <v>0</v>
      </c>
      <c r="FN92" s="181">
        <f>DT92/MAX(DT$2:DT$108)</f>
        <v>3.3981546603039352E-3</v>
      </c>
      <c r="FO92" s="181">
        <f>DU92/MAX(DU$2:DU$108)</f>
        <v>8.3309417500495742E-3</v>
      </c>
      <c r="FP92" s="181">
        <f>DY92/MAX(DY$2:DY$108)</f>
        <v>4.9671923711718337E-2</v>
      </c>
      <c r="FQ92" s="181">
        <f>EA92/MAX(EA$2:EA$108)</f>
        <v>1.0696053804391864E-2</v>
      </c>
      <c r="FR92" s="181">
        <f>EB92/MAX(EB$2:EB$108)</f>
        <v>7.2600340211335743E-3</v>
      </c>
      <c r="FS92" s="181">
        <f>EC92/MAX(EC$2:EC$108)</f>
        <v>7.1775336345297827E-2</v>
      </c>
      <c r="FT92" s="181">
        <f>ED92/MAX(ED$2:ED$108)</f>
        <v>2.1931352772174333E-2</v>
      </c>
      <c r="FU92" s="181">
        <f>EE92/MAX(EE$2:EE$108)</f>
        <v>3.152924481250996E-2</v>
      </c>
      <c r="FV92" s="181">
        <f>EF92/MAX(EF$2:EF$108)</f>
        <v>3.7807702337040491E-2</v>
      </c>
      <c r="FW92" s="181">
        <f>EG92/MAX(EG$2:EG$108)</f>
        <v>1.8171804149434836E-2</v>
      </c>
      <c r="FX92" s="181">
        <f>EH92/MAX(EH$2:EH$108)</f>
        <v>2.3263342781977552E-2</v>
      </c>
      <c r="FY92" s="181">
        <f>EI92/MAX(EI$2:EI$108)</f>
        <v>9.8787559701055076E-3</v>
      </c>
      <c r="FZ92" s="181">
        <f>EJ92/MAX(EJ$2:EJ$108)</f>
        <v>1.552662143162785E-4</v>
      </c>
      <c r="GA92" s="181">
        <f>EK92/MAX(EK$2:EK$108)</f>
        <v>1.4299597603754858E-2</v>
      </c>
      <c r="GB92" s="181">
        <f>EL92/MAX(EL$2:EL$108)</f>
        <v>2.4138457063896334E-3</v>
      </c>
      <c r="GC92" s="181">
        <f>EM92/MAX(EM$2:EM$108)</f>
        <v>3.5161197157008253E-3</v>
      </c>
      <c r="GD92" s="181">
        <f>EN92/MAX(EN$2:EN$108)</f>
        <v>4.6626412601004797E-3</v>
      </c>
      <c r="GE92" s="181">
        <f>EO92/MAX(EO$2:EO$108)</f>
        <v>2.0309033526013497E-2</v>
      </c>
      <c r="GF92" s="181">
        <f>EP92/MAX(EP$2:EP$108)</f>
        <v>1.700447495493498E-2</v>
      </c>
      <c r="GG92" s="181">
        <f>EQ92/MAX(EQ$2:EQ$108)</f>
        <v>9.779226154149865E-3</v>
      </c>
      <c r="GH92" s="181">
        <f>ER92/MAX(ER$2:ER$108)</f>
        <v>0</v>
      </c>
      <c r="GI92" s="181">
        <f>ES92/MAX(ES$2:ES$108)</f>
        <v>2.653982427571891E-2</v>
      </c>
      <c r="GJ92" s="181">
        <f>ET92/MAX(ET$2:ET$108)</f>
        <v>6.1498226330220819E-3</v>
      </c>
      <c r="GK92" s="181">
        <f>EU92/MAX(EU$2:EU$108)</f>
        <v>1.2301306372977225E-2</v>
      </c>
      <c r="GL92" s="181">
        <f>EV92/MAX(EV$2:EV$108)</f>
        <v>0</v>
      </c>
      <c r="GM92" s="181">
        <f>EW92/MAX(EW$2:EW$108)</f>
        <v>5.6529924887869037E-5</v>
      </c>
      <c r="GN92" s="181">
        <f>EX92/MAX(EX$2:EX$108)</f>
        <v>8.7000361600805167E-5</v>
      </c>
      <c r="GO92" s="181">
        <f>EY92/MAX(EY$2:EY$108)</f>
        <v>0</v>
      </c>
      <c r="GP92" s="181">
        <f>EZ92/MAX(EZ$2:EZ$108)</f>
        <v>0</v>
      </c>
      <c r="GQ92" s="181">
        <f>FA92/MAX(FA$2:FA$108)</f>
        <v>7.0146338623220097E-5</v>
      </c>
      <c r="GR92" s="181">
        <f>FB92/MAX(FB$2:FB$108)</f>
        <v>0</v>
      </c>
      <c r="GS92" s="181">
        <f>FC92/MAX(FC$2:FC$108)</f>
        <v>0</v>
      </c>
      <c r="GT92" s="181">
        <f>FD92/MAX(FD$2:FD$108)</f>
        <v>6.8522390807272751E-3</v>
      </c>
      <c r="GU92" s="181">
        <f>FE92/MAX(FE$2:FE$108)</f>
        <v>1.3783970071001249E-3</v>
      </c>
      <c r="GV92" s="181">
        <f>FF92/MAX(FF$2:FF$108)</f>
        <v>0</v>
      </c>
      <c r="GW92" s="181">
        <f>FG92/MAX(FG$2:FG$108)</f>
        <v>0</v>
      </c>
      <c r="GX92" s="181">
        <f>FH92/MAX(FH$2:FH$108)</f>
        <v>3.1699878156876572E-3</v>
      </c>
      <c r="GY92" s="170">
        <f>MAX(FN92:GX92)</f>
        <v>7.1775336345297827E-2</v>
      </c>
      <c r="GZ92" s="170">
        <f>SUM(FN92:GX92)</f>
        <v>0.42246010606184348</v>
      </c>
      <c r="HA92" s="183">
        <f>GZ92/MAX(GZ$2:GZ$108)</f>
        <v>2.3677506805284465E-2</v>
      </c>
      <c r="HB92" s="168">
        <v>95</v>
      </c>
    </row>
    <row r="93" spans="1:210" s="168" customFormat="1" x14ac:dyDescent="0.3">
      <c r="A93" s="168" t="s">
        <v>26</v>
      </c>
      <c r="B93" s="168">
        <v>0.38</v>
      </c>
      <c r="C93" s="168" t="s">
        <v>49</v>
      </c>
      <c r="D93" s="168">
        <v>55</v>
      </c>
      <c r="E93" s="168">
        <v>120</v>
      </c>
      <c r="F93" s="168">
        <v>185</v>
      </c>
      <c r="H93" s="168">
        <v>55</v>
      </c>
      <c r="I93" s="168">
        <f>E93-D93</f>
        <v>65</v>
      </c>
      <c r="J93" s="168">
        <f>F93-E93</f>
        <v>65</v>
      </c>
      <c r="K93" s="169">
        <f>AVERAGE(H93:J93)</f>
        <v>61.666666666666664</v>
      </c>
      <c r="L93" s="169">
        <f>_xlfn.STDEV.P(H93:J93)</f>
        <v>4.714045207910317</v>
      </c>
      <c r="M93" s="170">
        <f>B93</f>
        <v>0.38</v>
      </c>
      <c r="N93" s="169"/>
      <c r="O93" s="169"/>
      <c r="P93" s="169">
        <f>K93/B93</f>
        <v>162.28070175438594</v>
      </c>
      <c r="Q93" s="171">
        <f>1/B93</f>
        <v>2.6315789473684212</v>
      </c>
      <c r="R93" s="168">
        <f>1/K93</f>
        <v>1.6216216216216217E-2</v>
      </c>
      <c r="T93" s="172" t="s">
        <v>311</v>
      </c>
      <c r="U93" s="172" t="s">
        <v>312</v>
      </c>
      <c r="V93" s="173">
        <v>88.26</v>
      </c>
      <c r="W93" s="173">
        <v>30</v>
      </c>
      <c r="X93" s="173">
        <v>0.7</v>
      </c>
      <c r="Y93" s="173">
        <v>0.2</v>
      </c>
      <c r="Z93" s="173">
        <v>0.3</v>
      </c>
      <c r="AA93" s="173">
        <v>10.54</v>
      </c>
      <c r="AB93" s="173">
        <v>2.8</v>
      </c>
      <c r="AC93" s="173">
        <v>1.69</v>
      </c>
      <c r="AD93" s="173">
        <v>33</v>
      </c>
      <c r="AE93" s="173">
        <v>0.6</v>
      </c>
      <c r="AF93" s="173">
        <v>6</v>
      </c>
      <c r="AG93" s="173">
        <v>18</v>
      </c>
      <c r="AH93" s="173">
        <v>102</v>
      </c>
      <c r="AI93" s="173">
        <v>2</v>
      </c>
      <c r="AJ93" s="173">
        <v>0.11</v>
      </c>
      <c r="AK93" s="173">
        <v>6.5000000000000002E-2</v>
      </c>
      <c r="AL93" s="173">
        <v>8.0000000000000002E-3</v>
      </c>
      <c r="AM93" s="173">
        <v>0.4</v>
      </c>
      <c r="AN93" s="173">
        <v>29.1</v>
      </c>
      <c r="AO93" s="173">
        <v>0.03</v>
      </c>
      <c r="AP93" s="173">
        <v>0.02</v>
      </c>
      <c r="AQ93" s="173">
        <v>0.2</v>
      </c>
      <c r="AR93" s="173">
        <v>0.217</v>
      </c>
      <c r="AS93" s="173">
        <v>4.2999999999999997E-2</v>
      </c>
      <c r="AT93" s="173">
        <v>8</v>
      </c>
      <c r="AU93" s="173">
        <v>0</v>
      </c>
      <c r="AV93" s="173">
        <v>8</v>
      </c>
      <c r="AW93" s="173">
        <v>8</v>
      </c>
      <c r="AX93" s="173">
        <v>5.0999999999999996</v>
      </c>
      <c r="AY93" s="173">
        <v>0</v>
      </c>
      <c r="AZ93" s="173">
        <v>50</v>
      </c>
      <c r="BA93" s="173">
        <v>2</v>
      </c>
      <c r="BB93" s="173">
        <v>0</v>
      </c>
      <c r="BC93" s="173">
        <v>0</v>
      </c>
      <c r="BD93" s="173">
        <v>30</v>
      </c>
      <c r="BE93" s="173">
        <v>0</v>
      </c>
      <c r="BF93" s="173">
        <v>0</v>
      </c>
      <c r="BG93" s="173">
        <v>0</v>
      </c>
      <c r="BH93" s="173">
        <v>0.22</v>
      </c>
      <c r="BI93" s="173">
        <v>0</v>
      </c>
      <c r="BJ93" s="173">
        <v>0</v>
      </c>
      <c r="BK93" s="173">
        <v>0.6</v>
      </c>
      <c r="BL93" s="173">
        <v>2.1999999999999999E-2</v>
      </c>
      <c r="BM93" s="173">
        <v>1.9E-2</v>
      </c>
      <c r="BN93" s="173">
        <v>5.5E-2</v>
      </c>
      <c r="BO93" s="173">
        <v>0</v>
      </c>
      <c r="BP93" s="173">
        <v>67</v>
      </c>
      <c r="BQ93" s="172" t="s">
        <v>313</v>
      </c>
      <c r="BR93" s="179">
        <v>67</v>
      </c>
      <c r="BS93" s="172" t="s">
        <v>314</v>
      </c>
      <c r="BT93" s="173">
        <v>16</v>
      </c>
      <c r="BU93" s="168">
        <f>AVERAGE(BP93,BR93)</f>
        <v>67</v>
      </c>
      <c r="BV93" s="168">
        <f>_xlfn.STDEV.P(BP93,BR93)</f>
        <v>0</v>
      </c>
      <c r="BW93" s="168">
        <f>(1-BT93/100)*K93</f>
        <v>51.8</v>
      </c>
      <c r="BX93" s="174">
        <f>(V93/100)*$BW93</f>
        <v>45.718679999999999</v>
      </c>
      <c r="BY93" s="174">
        <f>(W93/100)*$BW93</f>
        <v>15.54</v>
      </c>
      <c r="BZ93" s="174">
        <f>(X93/100)*$BW93</f>
        <v>0.36259999999999992</v>
      </c>
      <c r="CA93" s="174">
        <f>(Y93/100)*$BW93</f>
        <v>0.1036</v>
      </c>
      <c r="CB93" s="174">
        <f>(Z93/100)*$BW93</f>
        <v>0.15539999999999998</v>
      </c>
      <c r="CC93" s="174">
        <f>(AA93/100)*$BW93</f>
        <v>5.459719999999999</v>
      </c>
      <c r="CD93" s="174">
        <f>(AB93/100)*$BW93</f>
        <v>1.4503999999999997</v>
      </c>
      <c r="CE93" s="174">
        <f>(AC93/100)*$BW93</f>
        <v>0.87541999999999986</v>
      </c>
      <c r="CF93" s="174">
        <f>(AD93/100)*$BW93</f>
        <v>17.094000000000001</v>
      </c>
      <c r="CG93" s="174">
        <f>(AE93/100)*$BW93</f>
        <v>0.31079999999999997</v>
      </c>
      <c r="CH93" s="174">
        <f>(AF93/100)*$BW93</f>
        <v>3.1079999999999997</v>
      </c>
      <c r="CI93" s="174">
        <f>(AG93/100)*$BW93</f>
        <v>9.3239999999999998</v>
      </c>
      <c r="CJ93" s="174">
        <f>(AH93/100)*$BW93</f>
        <v>52.835999999999999</v>
      </c>
      <c r="CK93" s="174">
        <f>(AI93/100)*$BW93</f>
        <v>1.036</v>
      </c>
      <c r="CL93" s="174">
        <f>(AJ93/100)*$BW93</f>
        <v>5.6980000000000003E-2</v>
      </c>
      <c r="CM93" s="174">
        <f>(AK93/100)*$BW93</f>
        <v>3.3669999999999999E-2</v>
      </c>
      <c r="CN93" s="174">
        <f>(AL93/100)*$BW93</f>
        <v>4.1440000000000001E-3</v>
      </c>
      <c r="CO93" s="174">
        <f>(AM93/100)*$BW93</f>
        <v>0.2072</v>
      </c>
      <c r="CP93" s="174">
        <f>(AN93/100)*$BW93</f>
        <v>15.0738</v>
      </c>
      <c r="CQ93" s="174">
        <f>(AO93/100)*$BW93</f>
        <v>1.5539999999999998E-2</v>
      </c>
      <c r="CR93" s="174">
        <f>(AP93/100)*$BW93</f>
        <v>1.0359999999999999E-2</v>
      </c>
      <c r="CS93" s="174">
        <f>(AQ93/100)*$BW93</f>
        <v>0.1036</v>
      </c>
      <c r="CT93" s="174">
        <f>(AR93/100)*$BW93</f>
        <v>0.11240599999999999</v>
      </c>
      <c r="CU93" s="174">
        <f>(AS93/100)*$BW93</f>
        <v>2.2273999999999999E-2</v>
      </c>
      <c r="CV93" s="174">
        <f>(AT93/100)*$BW93</f>
        <v>4.1440000000000001</v>
      </c>
      <c r="CW93" s="174">
        <f>(AU93/100)*$BW93</f>
        <v>0</v>
      </c>
      <c r="CX93" s="174">
        <f>(AV93/100)*$BW93</f>
        <v>4.1440000000000001</v>
      </c>
      <c r="CY93" s="174">
        <f>(AW93/100)*$BW93</f>
        <v>4.1440000000000001</v>
      </c>
      <c r="CZ93" s="174">
        <f>(AX93/100)*$BW93</f>
        <v>2.6417999999999995</v>
      </c>
      <c r="DA93" s="174">
        <f>(AY93/100)*$BW93</f>
        <v>0</v>
      </c>
      <c r="DB93" s="174">
        <f>(AZ93/100)*$BW93</f>
        <v>25.9</v>
      </c>
      <c r="DC93" s="174">
        <f>(BA93/100)*$BW93</f>
        <v>1.036</v>
      </c>
      <c r="DD93" s="174">
        <f>(BB93/100)*$BW93</f>
        <v>0</v>
      </c>
      <c r="DE93" s="174">
        <f>(BC93/100)*$BW93</f>
        <v>0</v>
      </c>
      <c r="DF93" s="174">
        <f>(BD93/100)*$BW93</f>
        <v>15.54</v>
      </c>
      <c r="DG93" s="174">
        <f>(BE93/100)*$BW93</f>
        <v>0</v>
      </c>
      <c r="DH93" s="174">
        <f>(BF93/100)*$BW93</f>
        <v>0</v>
      </c>
      <c r="DI93" s="174">
        <f>(BG93/100)*$BW93</f>
        <v>0</v>
      </c>
      <c r="DJ93" s="174">
        <f>(BH93/100)*$BW93</f>
        <v>0.11396000000000001</v>
      </c>
      <c r="DK93" s="174">
        <f>(BI93/100)*$BW93</f>
        <v>0</v>
      </c>
      <c r="DL93" s="174">
        <f>(BJ93/100)*$BW93</f>
        <v>0</v>
      </c>
      <c r="DM93" s="174">
        <f>(BK93/100)*$BW93</f>
        <v>0.31079999999999997</v>
      </c>
      <c r="DN93" s="174">
        <f>(BL93/100)*$BW93</f>
        <v>1.1395999999999998E-2</v>
      </c>
      <c r="DO93" s="174">
        <f>(BM93/100)*$BW93</f>
        <v>9.8419999999999983E-3</v>
      </c>
      <c r="DP93" s="174">
        <f>(BN93/100)*$BW93</f>
        <v>2.8490000000000001E-2</v>
      </c>
      <c r="DQ93" s="174">
        <f>(BO93/100)*$BW93</f>
        <v>0</v>
      </c>
      <c r="DR93" s="174"/>
      <c r="DS93" s="174">
        <f>BX93/$M93</f>
        <v>120.31231578947369</v>
      </c>
      <c r="DT93" s="174">
        <f>BY93/$M93</f>
        <v>40.89473684210526</v>
      </c>
      <c r="DU93" s="174">
        <f>BZ93/$M93</f>
        <v>0.95421052631578929</v>
      </c>
      <c r="DV93" s="174">
        <f>CA93/$M93</f>
        <v>0.27263157894736839</v>
      </c>
      <c r="DW93" s="174">
        <f>CB93/$M93</f>
        <v>0.40894736842105256</v>
      </c>
      <c r="DX93" s="174">
        <f>CC93/$M93</f>
        <v>14.367684210526313</v>
      </c>
      <c r="DY93" s="174">
        <f>CD93/$M93</f>
        <v>3.8168421052631571</v>
      </c>
      <c r="DZ93" s="174">
        <f>CE93/$M93</f>
        <v>2.3037368421052626</v>
      </c>
      <c r="EA93" s="174">
        <f>CF93/$M93</f>
        <v>44.984210526315792</v>
      </c>
      <c r="EB93" s="174">
        <f>CG93/$M93</f>
        <v>0.81789473684210512</v>
      </c>
      <c r="EC93" s="174">
        <f>CH93/$M93</f>
        <v>8.178947368421051</v>
      </c>
      <c r="ED93" s="174">
        <f>CI93/$M93</f>
        <v>24.536842105263158</v>
      </c>
      <c r="EE93" s="174">
        <f>CJ93/$M93</f>
        <v>139.04210526315788</v>
      </c>
      <c r="EF93" s="174">
        <f>CK93/$M93</f>
        <v>2.7263157894736842</v>
      </c>
      <c r="EG93" s="174">
        <f>CL93/$M93</f>
        <v>0.14994736842105263</v>
      </c>
      <c r="EH93" s="174">
        <f>CM93/$M93</f>
        <v>8.8605263157894729E-2</v>
      </c>
      <c r="EI93" s="174">
        <f>CN93/$M93</f>
        <v>1.0905263157894737E-2</v>
      </c>
      <c r="EJ93" s="174">
        <f>CO93/$M93</f>
        <v>0.54526315789473678</v>
      </c>
      <c r="EK93" s="174">
        <f>CP93/$M93</f>
        <v>39.667894736842108</v>
      </c>
      <c r="EL93" s="174">
        <f>CQ93/$M93</f>
        <v>4.0894736842105261E-2</v>
      </c>
      <c r="EM93" s="174">
        <f>CR93/$M93</f>
        <v>2.726315789473684E-2</v>
      </c>
      <c r="EN93" s="174">
        <f>CS93/$M93</f>
        <v>0.27263157894736839</v>
      </c>
      <c r="EO93" s="174">
        <f>CT93/$M93</f>
        <v>0.29580526315789474</v>
      </c>
      <c r="EP93" s="174">
        <f>CU93/$M93</f>
        <v>5.8615789473684204E-2</v>
      </c>
      <c r="EQ93" s="174">
        <f>CV93/$M93</f>
        <v>10.905263157894737</v>
      </c>
      <c r="ER93" s="174">
        <f>CW93/$M93</f>
        <v>0</v>
      </c>
      <c r="ES93" s="174">
        <f>CX93/$M93</f>
        <v>10.905263157894737</v>
      </c>
      <c r="ET93" s="174">
        <f>CY93/$M93</f>
        <v>10.905263157894737</v>
      </c>
      <c r="EU93" s="174">
        <f>CZ93/$M93</f>
        <v>6.9521052631578932</v>
      </c>
      <c r="EV93" s="174">
        <f>DA93/$M93</f>
        <v>0</v>
      </c>
      <c r="EW93" s="174">
        <f>DB93/$M93</f>
        <v>68.157894736842096</v>
      </c>
      <c r="EX93" s="174">
        <f>DC93/$M93</f>
        <v>2.7263157894736842</v>
      </c>
      <c r="EY93" s="174">
        <f>DD93/$M93</f>
        <v>0</v>
      </c>
      <c r="EZ93" s="174">
        <f>DE93/$M93</f>
        <v>0</v>
      </c>
      <c r="FA93" s="174">
        <f>DF93/$M93</f>
        <v>40.89473684210526</v>
      </c>
      <c r="FB93" s="174">
        <f>DG93/$M93</f>
        <v>0</v>
      </c>
      <c r="FC93" s="174">
        <f>DH93/$M93</f>
        <v>0</v>
      </c>
      <c r="FD93" s="174">
        <f>DI93/$M93</f>
        <v>0</v>
      </c>
      <c r="FE93" s="174">
        <f>DJ93/$M93</f>
        <v>0.29989473684210527</v>
      </c>
      <c r="FF93" s="174">
        <f>DK93/$M93</f>
        <v>0</v>
      </c>
      <c r="FG93" s="174">
        <f>DL93/$M93</f>
        <v>0</v>
      </c>
      <c r="FH93" s="174">
        <f>DM93/$M93</f>
        <v>0.81789473684210512</v>
      </c>
      <c r="FI93" s="174">
        <f>DN93/$M93</f>
        <v>2.9989473684210521E-2</v>
      </c>
      <c r="FJ93" s="174">
        <f>DO93/$M93</f>
        <v>2.5899999999999996E-2</v>
      </c>
      <c r="FK93" s="174">
        <f>DP93/$M93</f>
        <v>7.4973684210526317E-2</v>
      </c>
      <c r="FL93" s="174">
        <f>DQ93/$M93</f>
        <v>0</v>
      </c>
      <c r="FN93" s="181">
        <f>DT93/MAX(DT$2:DT$108)</f>
        <v>6.2579906243341137E-3</v>
      </c>
      <c r="FO93" s="181">
        <f>DU93/MAX(DU$2:DU$108)</f>
        <v>5.1453243339152381E-3</v>
      </c>
      <c r="FP93" s="181">
        <f>DY93/MAX(DY$2:DY$108)</f>
        <v>7.4309377244280286E-2</v>
      </c>
      <c r="FQ93" s="181">
        <f>EA93/MAX(EA$2:EA$108)</f>
        <v>2.3144788293021093E-2</v>
      </c>
      <c r="FR93" s="181">
        <f>EB93/MAX(EB$2:EB$108)</f>
        <v>9.8185714968000749E-3</v>
      </c>
      <c r="FS93" s="181">
        <f>EC93/MAX(EC$2:EC$108)</f>
        <v>2.0708259884160158E-2</v>
      </c>
      <c r="FT93" s="181">
        <f>ED93/MAX(ED$2:ED$108)</f>
        <v>1.2655047706986765E-2</v>
      </c>
      <c r="FU93" s="181">
        <f>EE93/MAX(EE$2:EE$108)</f>
        <v>2.5077277551971418E-2</v>
      </c>
      <c r="FV93" s="181">
        <f>EF93/MAX(EF$2:EF$108)</f>
        <v>2.3208699073911741E-3</v>
      </c>
      <c r="FW93" s="181">
        <f>EG93/MAX(EG$2:EG$108)</f>
        <v>1.1769635764695668E-2</v>
      </c>
      <c r="FX93" s="181">
        <f>EH93/MAX(EH$2:EH$108)</f>
        <v>1.8886081830317942E-2</v>
      </c>
      <c r="FY93" s="181">
        <f>EI93/MAX(EI$2:EI$108)</f>
        <v>8.9067784448000696E-4</v>
      </c>
      <c r="FZ93" s="181">
        <f>EJ93/MAX(EJ$2:EJ$108)</f>
        <v>8.9593258102561163E-4</v>
      </c>
      <c r="GA93" s="181">
        <f>EK93/MAX(EK$2:EK$108)</f>
        <v>0.10261227443376693</v>
      </c>
      <c r="GB93" s="181">
        <f>EL93/MAX(EL$2:EL$108)</f>
        <v>2.9017943786721237E-3</v>
      </c>
      <c r="GC93" s="181">
        <f>EM93/MAX(EM$2:EM$108)</f>
        <v>3.0741006575676355E-3</v>
      </c>
      <c r="GD93" s="181">
        <f>EN93/MAX(EN$2:EN$108)</f>
        <v>2.5721641680867408E-3</v>
      </c>
      <c r="GE93" s="181">
        <f>EO93/MAX(EO$2:EO$108)</f>
        <v>3.7618429485152441E-2</v>
      </c>
      <c r="GF93" s="181">
        <f>EP93/MAX(EP$2:EP$108)</f>
        <v>1.8186204214207885E-2</v>
      </c>
      <c r="GG93" s="181">
        <f>EQ93/MAX(EQ$2:EQ$108)</f>
        <v>3.3193567756030855E-3</v>
      </c>
      <c r="GH93" s="181">
        <f>ER93/MAX(ER$2:ER$108)</f>
        <v>0</v>
      </c>
      <c r="GI93" s="181">
        <f>ES93/MAX(ES$2:ES$108)</f>
        <v>9.0083963847731631E-3</v>
      </c>
      <c r="GJ93" s="181">
        <f>ET93/MAX(ET$2:ET$108)</f>
        <v>2.0874305496060646E-3</v>
      </c>
      <c r="GK93" s="181">
        <f>EU93/MAX(EU$2:EU$108)</f>
        <v>5.2617636807249894E-3</v>
      </c>
      <c r="GL93" s="181">
        <f>EV93/MAX(EV$2:EV$108)</f>
        <v>0</v>
      </c>
      <c r="GM93" s="181">
        <f>EW93/MAX(EW$2:EW$108)</f>
        <v>6.2729731806605046E-4</v>
      </c>
      <c r="GN93" s="181">
        <f>EX93/MAX(EX$2:EX$108)</f>
        <v>5.0201815547839244E-4</v>
      </c>
      <c r="GO93" s="181">
        <f>EY93/MAX(EY$2:EY$108)</f>
        <v>0</v>
      </c>
      <c r="GP93" s="181">
        <f>EZ93/MAX(EZ$2:EZ$108)</f>
        <v>0</v>
      </c>
      <c r="GQ93" s="181">
        <f>FA93/MAX(FA$2:FA$108)</f>
        <v>7.589351113297362E-4</v>
      </c>
      <c r="GR93" s="181">
        <f>FB93/MAX(FB$2:FB$108)</f>
        <v>0</v>
      </c>
      <c r="GS93" s="181">
        <f>FC93/MAX(FC$2:FC$108)</f>
        <v>0</v>
      </c>
      <c r="GT93" s="181">
        <f>FD93/MAX(FD$2:FD$108)</f>
        <v>0</v>
      </c>
      <c r="GU93" s="181">
        <f>FE93/MAX(FE$2:FE$108)</f>
        <v>4.604810596656737E-3</v>
      </c>
      <c r="GV93" s="181">
        <f>FF93/MAX(FF$2:FF$108)</f>
        <v>0</v>
      </c>
      <c r="GW93" s="181">
        <f>FG93/MAX(FG$2:FG$108)</f>
        <v>0</v>
      </c>
      <c r="GX93" s="181">
        <f>FH93/MAX(FH$2:FH$108)</f>
        <v>3.7077931542364354E-4</v>
      </c>
      <c r="GY93" s="170">
        <f>MAX(FN93:GX93)</f>
        <v>0.10261227443376693</v>
      </c>
      <c r="GZ93" s="170">
        <f>SUM(FN93:GX93)</f>
        <v>0.40538559028849519</v>
      </c>
      <c r="HA93" s="183">
        <f>GZ93/MAX(GZ$2:GZ$108)</f>
        <v>2.2720536057941974E-2</v>
      </c>
      <c r="HB93" s="168">
        <v>94</v>
      </c>
    </row>
    <row r="94" spans="1:210" s="168" customFormat="1" x14ac:dyDescent="0.3">
      <c r="A94" s="168" t="s">
        <v>617</v>
      </c>
      <c r="B94" s="168">
        <v>0.98</v>
      </c>
      <c r="D94" s="168">
        <v>16</v>
      </c>
      <c r="G94" s="168" t="s">
        <v>86</v>
      </c>
      <c r="H94" s="168">
        <f>D94*456/16</f>
        <v>456</v>
      </c>
      <c r="K94" s="169">
        <f>AVERAGE(H94:J94)</f>
        <v>456</v>
      </c>
      <c r="M94" s="171">
        <f>B94</f>
        <v>0.98</v>
      </c>
      <c r="Q94" s="171">
        <f>1/B94</f>
        <v>1.0204081632653061</v>
      </c>
      <c r="T94" s="186" t="s">
        <v>636</v>
      </c>
      <c r="U94" s="186" t="s">
        <v>637</v>
      </c>
      <c r="V94" s="187">
        <v>88.45</v>
      </c>
      <c r="W94" s="187">
        <v>45</v>
      </c>
      <c r="X94" s="187">
        <v>0</v>
      </c>
      <c r="Y94" s="187">
        <v>0</v>
      </c>
      <c r="Z94" s="187">
        <v>0.28000000000000003</v>
      </c>
      <c r="AA94" s="187">
        <v>11.27</v>
      </c>
      <c r="AB94" s="187">
        <v>0</v>
      </c>
      <c r="AC94" s="187">
        <v>10.42</v>
      </c>
      <c r="AD94" s="187">
        <v>8</v>
      </c>
      <c r="AE94" s="187">
        <v>0</v>
      </c>
      <c r="AF94" s="187">
        <v>0</v>
      </c>
      <c r="AG94" s="187">
        <v>0</v>
      </c>
      <c r="AH94" s="187">
        <v>4</v>
      </c>
      <c r="AI94" s="187">
        <v>10</v>
      </c>
      <c r="AJ94" s="187">
        <v>0</v>
      </c>
      <c r="AK94" s="187">
        <v>0</v>
      </c>
      <c r="AL94" s="187">
        <v>0</v>
      </c>
      <c r="AM94" s="187">
        <v>0</v>
      </c>
      <c r="AN94" s="187">
        <v>25</v>
      </c>
      <c r="AO94" s="187">
        <v>0</v>
      </c>
      <c r="AP94" s="187">
        <v>0</v>
      </c>
      <c r="AQ94" s="187">
        <v>0</v>
      </c>
      <c r="AR94" s="187">
        <v>0</v>
      </c>
      <c r="AS94" s="187">
        <v>0</v>
      </c>
      <c r="AT94" s="187">
        <v>0</v>
      </c>
      <c r="AU94" s="187">
        <v>0</v>
      </c>
      <c r="AV94" s="187">
        <v>0</v>
      </c>
      <c r="AW94" s="187">
        <v>0</v>
      </c>
      <c r="AX94" s="187">
        <v>0</v>
      </c>
      <c r="AY94" s="187">
        <v>0</v>
      </c>
      <c r="AZ94" s="187">
        <v>0</v>
      </c>
      <c r="BA94" s="187">
        <v>0</v>
      </c>
      <c r="BB94" s="187">
        <v>0</v>
      </c>
      <c r="BC94" s="187">
        <v>0</v>
      </c>
      <c r="BD94" s="187">
        <v>0</v>
      </c>
      <c r="BE94" s="187">
        <v>0</v>
      </c>
      <c r="BF94" s="187">
        <v>0</v>
      </c>
      <c r="BG94" s="187">
        <v>0</v>
      </c>
      <c r="BH94" s="187">
        <v>0</v>
      </c>
      <c r="BI94" s="187">
        <v>0</v>
      </c>
      <c r="BJ94" s="187">
        <v>0</v>
      </c>
      <c r="BK94" s="187">
        <v>0</v>
      </c>
      <c r="BL94" s="187">
        <v>0</v>
      </c>
      <c r="BM94" s="187">
        <v>0</v>
      </c>
      <c r="BN94" s="187">
        <v>0</v>
      </c>
      <c r="BO94" s="187">
        <v>0</v>
      </c>
      <c r="BP94" s="187">
        <v>240</v>
      </c>
      <c r="BQ94" s="186" t="s">
        <v>627</v>
      </c>
      <c r="BR94" s="180"/>
      <c r="BS94" s="186" t="s">
        <v>393</v>
      </c>
      <c r="BT94" s="187">
        <v>0</v>
      </c>
      <c r="BU94" s="168">
        <f>AVERAGE(BP94,BR94)</f>
        <v>240</v>
      </c>
      <c r="BV94" s="168">
        <f>_xlfn.STDEV.P(BP94,BR94)</f>
        <v>0</v>
      </c>
      <c r="BW94" s="168">
        <f>(1-BT94/100)*K94</f>
        <v>456</v>
      </c>
      <c r="BX94" s="174">
        <f>(V94/100)*$BW94</f>
        <v>403.33200000000005</v>
      </c>
      <c r="BY94" s="174">
        <f>(W94/100)*$BW94</f>
        <v>205.20000000000002</v>
      </c>
      <c r="BZ94" s="174">
        <f>(X94/100)*$BW94</f>
        <v>0</v>
      </c>
      <c r="CA94" s="174">
        <f>(Y94/100)*$BW94</f>
        <v>0</v>
      </c>
      <c r="CB94" s="174">
        <f>(Z94/100)*$BW94</f>
        <v>1.2768000000000002</v>
      </c>
      <c r="CC94" s="174">
        <f>(AA94/100)*$BW94</f>
        <v>51.391199999999998</v>
      </c>
      <c r="CD94" s="174">
        <f>(AB94/100)*$BW94</f>
        <v>0</v>
      </c>
      <c r="CE94" s="174">
        <f>(AC94/100)*$BW94</f>
        <v>47.5152</v>
      </c>
      <c r="CF94" s="174">
        <f>(AD94/100)*$BW94</f>
        <v>36.480000000000004</v>
      </c>
      <c r="CG94" s="174">
        <f>(AE94/100)*$BW94</f>
        <v>0</v>
      </c>
      <c r="CH94" s="174">
        <f>(AF94/100)*$BW94</f>
        <v>0</v>
      </c>
      <c r="CI94" s="174">
        <f>(AG94/100)*$BW94</f>
        <v>0</v>
      </c>
      <c r="CJ94" s="174">
        <f>(AH94/100)*$BW94</f>
        <v>18.240000000000002</v>
      </c>
      <c r="CK94" s="174">
        <f>(AI94/100)*$BW94</f>
        <v>45.6</v>
      </c>
      <c r="CL94" s="174">
        <f>(AJ94/100)*$BW94</f>
        <v>0</v>
      </c>
      <c r="CM94" s="174">
        <f>(AK94/100)*$BW94</f>
        <v>0</v>
      </c>
      <c r="CN94" s="174">
        <f>(AL94/100)*$BW94</f>
        <v>0</v>
      </c>
      <c r="CO94" s="174">
        <f>(AM94/100)*$BW94</f>
        <v>0</v>
      </c>
      <c r="CP94" s="174">
        <f>(AN94/100)*$BW94</f>
        <v>114</v>
      </c>
      <c r="CQ94" s="174">
        <f>(AO94/100)*$BW94</f>
        <v>0</v>
      </c>
      <c r="CR94" s="174">
        <f>(AP94/100)*$BW94</f>
        <v>0</v>
      </c>
      <c r="CS94" s="174">
        <f>(AQ94/100)*$BW94</f>
        <v>0</v>
      </c>
      <c r="CT94" s="174">
        <f>(AR94/100)*$BW94</f>
        <v>0</v>
      </c>
      <c r="CU94" s="174">
        <f>(AS94/100)*$BW94</f>
        <v>0</v>
      </c>
      <c r="CV94" s="174">
        <f>(AT94/100)*$BW94</f>
        <v>0</v>
      </c>
      <c r="CW94" s="174">
        <f>(AU94/100)*$BW94</f>
        <v>0</v>
      </c>
      <c r="CX94" s="174">
        <f>(AV94/100)*$BW94</f>
        <v>0</v>
      </c>
      <c r="CY94" s="174">
        <f>(AW94/100)*$BW94</f>
        <v>0</v>
      </c>
      <c r="CZ94" s="174">
        <f>(AX94/100)*$BW94</f>
        <v>0</v>
      </c>
      <c r="DA94" s="174">
        <f>(AY94/100)*$BW94</f>
        <v>0</v>
      </c>
      <c r="DB94" s="174">
        <f>(AZ94/100)*$BW94</f>
        <v>0</v>
      </c>
      <c r="DC94" s="174">
        <f>(BA94/100)*$BW94</f>
        <v>0</v>
      </c>
      <c r="DD94" s="174">
        <f>(BB94/100)*$BW94</f>
        <v>0</v>
      </c>
      <c r="DE94" s="174">
        <f>(BC94/100)*$BW94</f>
        <v>0</v>
      </c>
      <c r="DF94" s="174">
        <f>(BD94/100)*$BW94</f>
        <v>0</v>
      </c>
      <c r="DG94" s="174">
        <f>(BE94/100)*$BW94</f>
        <v>0</v>
      </c>
      <c r="DH94" s="174">
        <f>(BF94/100)*$BW94</f>
        <v>0</v>
      </c>
      <c r="DI94" s="174">
        <f>(BG94/100)*$BW94</f>
        <v>0</v>
      </c>
      <c r="DJ94" s="174">
        <f>(BH94/100)*$BW94</f>
        <v>0</v>
      </c>
      <c r="DK94" s="174">
        <f>(BI94/100)*$BW94</f>
        <v>0</v>
      </c>
      <c r="DL94" s="174">
        <f>(BJ94/100)*$BW94</f>
        <v>0</v>
      </c>
      <c r="DM94" s="174">
        <f>(BK94/100)*$BW94</f>
        <v>0</v>
      </c>
      <c r="DN94" s="174">
        <f>(BL94/100)*$BW94</f>
        <v>0</v>
      </c>
      <c r="DO94" s="174">
        <f>(BM94/100)*$BW94</f>
        <v>0</v>
      </c>
      <c r="DP94" s="174">
        <f>(BN94/100)*$BW94</f>
        <v>0</v>
      </c>
      <c r="DQ94" s="174">
        <f>(BO94/100)*$BW94</f>
        <v>0</v>
      </c>
      <c r="DR94" s="174"/>
      <c r="DS94" s="174">
        <f>BX94/$M94</f>
        <v>411.5632653061225</v>
      </c>
      <c r="DT94" s="174">
        <f>BY94/$M94</f>
        <v>209.38775510204084</v>
      </c>
      <c r="DU94" s="174">
        <f>BZ94/$M94</f>
        <v>0</v>
      </c>
      <c r="DV94" s="174">
        <f>CA94/$M94</f>
        <v>0</v>
      </c>
      <c r="DW94" s="174">
        <f>CB94/$M94</f>
        <v>1.3028571428571429</v>
      </c>
      <c r="DX94" s="174">
        <f>CC94/$M94</f>
        <v>52.44</v>
      </c>
      <c r="DY94" s="174">
        <f>CD94/$M94</f>
        <v>0</v>
      </c>
      <c r="DZ94" s="174">
        <f>CE94/$M94</f>
        <v>48.484897959183677</v>
      </c>
      <c r="EA94" s="174">
        <f>CF94/$M94</f>
        <v>37.224489795918373</v>
      </c>
      <c r="EB94" s="174">
        <f>CG94/$M94</f>
        <v>0</v>
      </c>
      <c r="EC94" s="174">
        <f>CH94/$M94</f>
        <v>0</v>
      </c>
      <c r="ED94" s="174">
        <f>CI94/$M94</f>
        <v>0</v>
      </c>
      <c r="EE94" s="174">
        <f>CJ94/$M94</f>
        <v>18.612244897959187</v>
      </c>
      <c r="EF94" s="174">
        <f>CK94/$M94</f>
        <v>46.530612244897959</v>
      </c>
      <c r="EG94" s="174">
        <f>CL94/$M94</f>
        <v>0</v>
      </c>
      <c r="EH94" s="174">
        <f>CM94/$M94</f>
        <v>0</v>
      </c>
      <c r="EI94" s="174">
        <f>CN94/$M94</f>
        <v>0</v>
      </c>
      <c r="EJ94" s="174">
        <f>CO94/$M94</f>
        <v>0</v>
      </c>
      <c r="EK94" s="174">
        <f>CP94/$M94</f>
        <v>116.32653061224489</v>
      </c>
      <c r="EL94" s="174">
        <f>CQ94/$M94</f>
        <v>0</v>
      </c>
      <c r="EM94" s="174">
        <f>CR94/$M94</f>
        <v>0</v>
      </c>
      <c r="EN94" s="174">
        <f>CS94/$M94</f>
        <v>0</v>
      </c>
      <c r="EO94" s="174">
        <f>CT94/$M94</f>
        <v>0</v>
      </c>
      <c r="EP94" s="174">
        <f>CU94/$M94</f>
        <v>0</v>
      </c>
      <c r="EQ94" s="174">
        <f>CV94/$M94</f>
        <v>0</v>
      </c>
      <c r="ER94" s="174">
        <f>CW94/$M94</f>
        <v>0</v>
      </c>
      <c r="ES94" s="174">
        <f>CX94/$M94</f>
        <v>0</v>
      </c>
      <c r="ET94" s="174">
        <f>CY94/$M94</f>
        <v>0</v>
      </c>
      <c r="EU94" s="174">
        <f>CZ94/$M94</f>
        <v>0</v>
      </c>
      <c r="EV94" s="174">
        <f>DA94/$M94</f>
        <v>0</v>
      </c>
      <c r="EW94" s="174">
        <f>DB94/$M94</f>
        <v>0</v>
      </c>
      <c r="EX94" s="174">
        <f>DC94/$M94</f>
        <v>0</v>
      </c>
      <c r="EY94" s="174">
        <f>DD94/$M94</f>
        <v>0</v>
      </c>
      <c r="EZ94" s="174">
        <f>DE94/$M94</f>
        <v>0</v>
      </c>
      <c r="FA94" s="174">
        <f>DF94/$M94</f>
        <v>0</v>
      </c>
      <c r="FB94" s="174">
        <f>DG94/$M94</f>
        <v>0</v>
      </c>
      <c r="FC94" s="174">
        <f>DH94/$M94</f>
        <v>0</v>
      </c>
      <c r="FD94" s="174">
        <f>DI94/$M94</f>
        <v>0</v>
      </c>
      <c r="FE94" s="174">
        <f>DJ94/$M94</f>
        <v>0</v>
      </c>
      <c r="FF94" s="174">
        <f>DK94/$M94</f>
        <v>0</v>
      </c>
      <c r="FG94" s="174">
        <f>DL94/$M94</f>
        <v>0</v>
      </c>
      <c r="FH94" s="174">
        <f>DM94/$M94</f>
        <v>0</v>
      </c>
      <c r="FI94" s="174">
        <f>DN94/$M94</f>
        <v>0</v>
      </c>
      <c r="FJ94" s="174">
        <f>DO94/$M94</f>
        <v>0</v>
      </c>
      <c r="FK94" s="174">
        <f>DP94/$M94</f>
        <v>0</v>
      </c>
      <c r="FL94" s="174">
        <f>DQ94/$M94</f>
        <v>0</v>
      </c>
      <c r="FN94" s="181">
        <f>DT94/MAX(DT$2:DT$108)</f>
        <v>3.2041937654182555E-2</v>
      </c>
      <c r="FO94" s="181">
        <f>DU94/MAX(DU$2:DU$108)</f>
        <v>0</v>
      </c>
      <c r="FP94" s="181">
        <f>DY94/MAX(DY$2:DY$108)</f>
        <v>0</v>
      </c>
      <c r="FQ94" s="181">
        <f>EA94/MAX(EA$2:EA$108)</f>
        <v>1.9152340911668231E-2</v>
      </c>
      <c r="FR94" s="181">
        <f>EB94/MAX(EB$2:EB$108)</f>
        <v>0</v>
      </c>
      <c r="FS94" s="181">
        <f>EC94/MAX(EC$2:EC$108)</f>
        <v>0</v>
      </c>
      <c r="FT94" s="181">
        <f>ED94/MAX(ED$2:ED$108)</f>
        <v>0</v>
      </c>
      <c r="FU94" s="181">
        <f>EE94/MAX(EE$2:EE$108)</f>
        <v>3.356856761396148E-3</v>
      </c>
      <c r="FV94" s="181">
        <f>EF94/MAX(EF$2:EF$108)</f>
        <v>3.9610781021269269E-2</v>
      </c>
      <c r="FW94" s="181">
        <f>EG94/MAX(EG$2:EG$108)</f>
        <v>0</v>
      </c>
      <c r="FX94" s="181">
        <f>EH94/MAX(EH$2:EH$108)</f>
        <v>0</v>
      </c>
      <c r="FY94" s="181">
        <f>EI94/MAX(EI$2:EI$108)</f>
        <v>0</v>
      </c>
      <c r="FZ94" s="181">
        <f>EJ94/MAX(EJ$2:EJ$108)</f>
        <v>0</v>
      </c>
      <c r="GA94" s="181">
        <f>EK94/MAX(EK$2:EK$108)</f>
        <v>0.30091160527421296</v>
      </c>
      <c r="GB94" s="181">
        <f>EL94/MAX(EL$2:EL$108)</f>
        <v>0</v>
      </c>
      <c r="GC94" s="181">
        <f>EM94/MAX(EM$2:EM$108)</f>
        <v>0</v>
      </c>
      <c r="GD94" s="181">
        <f>EN94/MAX(EN$2:EN$108)</f>
        <v>0</v>
      </c>
      <c r="GE94" s="181">
        <f>EO94/MAX(EO$2:EO$108)</f>
        <v>0</v>
      </c>
      <c r="GF94" s="181">
        <f>EP94/MAX(EP$2:EP$108)</f>
        <v>0</v>
      </c>
      <c r="GG94" s="181">
        <f>EQ94/MAX(EQ$2:EQ$108)</f>
        <v>0</v>
      </c>
      <c r="GH94" s="181">
        <f>ER94/MAX(ER$2:ER$108)</f>
        <v>0</v>
      </c>
      <c r="GI94" s="181">
        <f>ES94/MAX(ES$2:ES$108)</f>
        <v>0</v>
      </c>
      <c r="GJ94" s="181">
        <f>ET94/MAX(ET$2:ET$108)</f>
        <v>0</v>
      </c>
      <c r="GK94" s="181">
        <f>EU94/MAX(EU$2:EU$108)</f>
        <v>0</v>
      </c>
      <c r="GL94" s="181">
        <f>EV94/MAX(EV$2:EV$108)</f>
        <v>0</v>
      </c>
      <c r="GM94" s="181">
        <f>EW94/MAX(EW$2:EW$108)</f>
        <v>0</v>
      </c>
      <c r="GN94" s="181">
        <f>EX94/MAX(EX$2:EX$108)</f>
        <v>0</v>
      </c>
      <c r="GO94" s="181">
        <f>EY94/MAX(EY$2:EY$108)</f>
        <v>0</v>
      </c>
      <c r="GP94" s="181">
        <f>EZ94/MAX(EZ$2:EZ$108)</f>
        <v>0</v>
      </c>
      <c r="GQ94" s="181">
        <f>FA94/MAX(FA$2:FA$108)</f>
        <v>0</v>
      </c>
      <c r="GR94" s="181">
        <f>FB94/MAX(FB$2:FB$108)</f>
        <v>0</v>
      </c>
      <c r="GS94" s="181">
        <f>FC94/MAX(FC$2:FC$108)</f>
        <v>0</v>
      </c>
      <c r="GT94" s="181">
        <f>FD94/MAX(FD$2:FD$108)</f>
        <v>0</v>
      </c>
      <c r="GU94" s="181">
        <f>FE94/MAX(FE$2:FE$108)</f>
        <v>0</v>
      </c>
      <c r="GV94" s="181">
        <f>FF94/MAX(FF$2:FF$108)</f>
        <v>0</v>
      </c>
      <c r="GW94" s="181">
        <f>FG94/MAX(FG$2:FG$108)</f>
        <v>0</v>
      </c>
      <c r="GX94" s="181">
        <f>FH94/MAX(FH$2:FH$108)</f>
        <v>0</v>
      </c>
      <c r="GY94" s="170">
        <f>MAX(FN94:GX94)</f>
        <v>0.30091160527421296</v>
      </c>
      <c r="GZ94" s="170">
        <f>SUM(FN94:GX94)</f>
        <v>0.39507352162272913</v>
      </c>
      <c r="HA94" s="183">
        <f>GZ94/MAX(GZ$2:GZ$108)</f>
        <v>2.2142578346653386E-2</v>
      </c>
      <c r="HB94" s="168">
        <v>75</v>
      </c>
    </row>
    <row r="95" spans="1:210" s="168" customFormat="1" x14ac:dyDescent="0.3">
      <c r="A95" s="168" t="s">
        <v>84</v>
      </c>
      <c r="B95" s="168">
        <v>4.9400000000000004</v>
      </c>
      <c r="C95" s="168" t="s">
        <v>89</v>
      </c>
      <c r="D95" s="168">
        <v>12</v>
      </c>
      <c r="E95" s="168" t="s">
        <v>86</v>
      </c>
      <c r="H95" s="168">
        <f>D95/16*456</f>
        <v>342</v>
      </c>
      <c r="K95" s="169">
        <f>AVERAGE(H95:J95)</f>
        <v>342</v>
      </c>
      <c r="L95" s="169"/>
      <c r="M95" s="170">
        <f>B95</f>
        <v>4.9400000000000004</v>
      </c>
      <c r="N95" s="169"/>
      <c r="O95" s="169"/>
      <c r="P95" s="169">
        <f>K95/B95</f>
        <v>69.230769230769226</v>
      </c>
      <c r="Q95" s="171">
        <f>1/B95</f>
        <v>0.20242914979757085</v>
      </c>
      <c r="R95" s="168">
        <f>1/K95</f>
        <v>2.9239766081871343E-3</v>
      </c>
      <c r="T95" s="172" t="s">
        <v>486</v>
      </c>
      <c r="U95" s="172" t="s">
        <v>487</v>
      </c>
      <c r="V95" s="173">
        <v>85.75</v>
      </c>
      <c r="W95" s="173">
        <v>52</v>
      </c>
      <c r="X95" s="173">
        <v>1.2</v>
      </c>
      <c r="Y95" s="173">
        <v>0.65</v>
      </c>
      <c r="Z95" s="173">
        <v>0.46</v>
      </c>
      <c r="AA95" s="173">
        <v>11.94</v>
      </c>
      <c r="AB95" s="173">
        <v>6.5</v>
      </c>
      <c r="AC95" s="173">
        <v>4.42</v>
      </c>
      <c r="AD95" s="173">
        <v>25</v>
      </c>
      <c r="AE95" s="173">
        <v>0.69</v>
      </c>
      <c r="AF95" s="173">
        <v>22</v>
      </c>
      <c r="AG95" s="173">
        <v>29</v>
      </c>
      <c r="AH95" s="173">
        <v>151</v>
      </c>
      <c r="AI95" s="173">
        <v>1</v>
      </c>
      <c r="AJ95" s="173">
        <v>0.42</v>
      </c>
      <c r="AK95" s="173">
        <v>0.09</v>
      </c>
      <c r="AL95" s="179">
        <v>0.67</v>
      </c>
      <c r="AM95" s="173">
        <v>0.2</v>
      </c>
      <c r="AN95" s="173">
        <v>26.2</v>
      </c>
      <c r="AO95" s="173">
        <v>3.2000000000000001E-2</v>
      </c>
      <c r="AP95" s="173">
        <v>3.7999999999999999E-2</v>
      </c>
      <c r="AQ95" s="173">
        <v>0.59799999999999998</v>
      </c>
      <c r="AR95" s="179">
        <v>0.32900000000000001</v>
      </c>
      <c r="AS95" s="173">
        <v>5.5E-2</v>
      </c>
      <c r="AT95" s="173">
        <v>21</v>
      </c>
      <c r="AU95" s="173">
        <v>0</v>
      </c>
      <c r="AV95" s="173">
        <v>21</v>
      </c>
      <c r="AW95" s="173">
        <v>21</v>
      </c>
      <c r="AX95" s="173">
        <v>12.3</v>
      </c>
      <c r="AY95" s="173">
        <v>0</v>
      </c>
      <c r="AZ95" s="173">
        <v>33</v>
      </c>
      <c r="BA95" s="173">
        <v>2</v>
      </c>
      <c r="BB95" s="173">
        <v>0</v>
      </c>
      <c r="BC95" s="173">
        <v>16</v>
      </c>
      <c r="BD95" s="173">
        <v>12</v>
      </c>
      <c r="BE95" s="173">
        <v>0</v>
      </c>
      <c r="BF95" s="173">
        <v>0</v>
      </c>
      <c r="BG95" s="173">
        <v>136</v>
      </c>
      <c r="BH95" s="173">
        <v>0.87</v>
      </c>
      <c r="BI95" s="173">
        <v>0</v>
      </c>
      <c r="BJ95" s="173">
        <v>0</v>
      </c>
      <c r="BK95" s="173">
        <v>7.8</v>
      </c>
      <c r="BL95" s="173">
        <v>1.9E-2</v>
      </c>
      <c r="BM95" s="173">
        <v>6.4000000000000001E-2</v>
      </c>
      <c r="BN95" s="173">
        <v>0.375</v>
      </c>
      <c r="BO95" s="173">
        <v>0</v>
      </c>
      <c r="BP95" s="173">
        <v>123</v>
      </c>
      <c r="BQ95" s="172" t="s">
        <v>386</v>
      </c>
      <c r="BR95" s="179">
        <v>312</v>
      </c>
      <c r="BS95" s="172" t="s">
        <v>488</v>
      </c>
      <c r="BT95" s="173">
        <v>4</v>
      </c>
      <c r="BU95" s="168">
        <f>AVERAGE(BP95,BR95)</f>
        <v>217.5</v>
      </c>
      <c r="BV95" s="168">
        <f>_xlfn.STDEV.P(BP95,BR95)</f>
        <v>94.5</v>
      </c>
      <c r="BW95" s="168">
        <f>(1-BT95/100)*K95</f>
        <v>328.32</v>
      </c>
      <c r="BX95" s="174">
        <f>(V95/100)*$BW95</f>
        <v>281.53440000000001</v>
      </c>
      <c r="BY95" s="174">
        <f>(W95/100)*$BW95</f>
        <v>170.72640000000001</v>
      </c>
      <c r="BZ95" s="174">
        <f>(X95/100)*$BW95</f>
        <v>3.9398399999999998</v>
      </c>
      <c r="CA95" s="174">
        <f>(Y95/100)*$BW95</f>
        <v>2.13408</v>
      </c>
      <c r="CB95" s="174">
        <f>(Z95/100)*$BW95</f>
        <v>1.5102719999999998</v>
      </c>
      <c r="CC95" s="174">
        <f>(AA95/100)*$BW95</f>
        <v>39.201407999999994</v>
      </c>
      <c r="CD95" s="174">
        <f>(AB95/100)*$BW95</f>
        <v>21.340800000000002</v>
      </c>
      <c r="CE95" s="174">
        <f>(AC95/100)*$BW95</f>
        <v>14.511743999999998</v>
      </c>
      <c r="CF95" s="174">
        <f>(AD95/100)*$BW95</f>
        <v>82.08</v>
      </c>
      <c r="CG95" s="174">
        <f>(AE95/100)*$BW95</f>
        <v>2.2654079999999999</v>
      </c>
      <c r="CH95" s="174">
        <f>(AF95/100)*$BW95</f>
        <v>72.230400000000003</v>
      </c>
      <c r="CI95" s="174">
        <f>(AG95/100)*$BW95</f>
        <v>95.212799999999987</v>
      </c>
      <c r="CJ95" s="174">
        <f>(AH95/100)*$BW95</f>
        <v>495.76319999999998</v>
      </c>
      <c r="CK95" s="174">
        <f>(AI95/100)*$BW95</f>
        <v>3.2831999999999999</v>
      </c>
      <c r="CL95" s="174">
        <f>(AJ95/100)*$BW95</f>
        <v>1.3789439999999999</v>
      </c>
      <c r="CM95" s="174">
        <f>(AK95/100)*$BW95</f>
        <v>0.29548799999999997</v>
      </c>
      <c r="CN95" s="174">
        <f>(AL95/100)*$BW95</f>
        <v>2.1997439999999999</v>
      </c>
      <c r="CO95" s="174">
        <f>(AM95/100)*$BW95</f>
        <v>0.65664</v>
      </c>
      <c r="CP95" s="174">
        <f>(AN95/100)*$BW95</f>
        <v>86.019840000000002</v>
      </c>
      <c r="CQ95" s="174">
        <f>(AO95/100)*$BW95</f>
        <v>0.1050624</v>
      </c>
      <c r="CR95" s="174">
        <f>(AP95/100)*$BW95</f>
        <v>0.12476159999999999</v>
      </c>
      <c r="CS95" s="174">
        <f>(AQ95/100)*$BW95</f>
        <v>1.9633536</v>
      </c>
      <c r="CT95" s="174">
        <f>(AR95/100)*$BW95</f>
        <v>1.0801727999999999</v>
      </c>
      <c r="CU95" s="174">
        <f>(AS95/100)*$BW95</f>
        <v>0.18057600000000001</v>
      </c>
      <c r="CV95" s="174">
        <f>(AT95/100)*$BW95</f>
        <v>68.947199999999995</v>
      </c>
      <c r="CW95" s="174">
        <f>(AU95/100)*$BW95</f>
        <v>0</v>
      </c>
      <c r="CX95" s="174">
        <f>(AV95/100)*$BW95</f>
        <v>68.947199999999995</v>
      </c>
      <c r="CY95" s="174">
        <f>(AW95/100)*$BW95</f>
        <v>68.947199999999995</v>
      </c>
      <c r="CZ95" s="174">
        <f>(AX95/100)*$BW95</f>
        <v>40.383360000000003</v>
      </c>
      <c r="DA95" s="174">
        <f>(AY95/100)*$BW95</f>
        <v>0</v>
      </c>
      <c r="DB95" s="174">
        <f>(AZ95/100)*$BW95</f>
        <v>108.3456</v>
      </c>
      <c r="DC95" s="174">
        <f>(BA95/100)*$BW95</f>
        <v>6.5663999999999998</v>
      </c>
      <c r="DD95" s="174">
        <f>(BB95/100)*$BW95</f>
        <v>0</v>
      </c>
      <c r="DE95" s="174">
        <f>(BC95/100)*$BW95</f>
        <v>52.531199999999998</v>
      </c>
      <c r="DF95" s="174">
        <f>(BD95/100)*$BW95</f>
        <v>39.398399999999995</v>
      </c>
      <c r="DG95" s="174">
        <f>(BE95/100)*$BW95</f>
        <v>0</v>
      </c>
      <c r="DH95" s="174">
        <f>(BF95/100)*$BW95</f>
        <v>0</v>
      </c>
      <c r="DI95" s="174">
        <f>(BG95/100)*$BW95</f>
        <v>446.51520000000005</v>
      </c>
      <c r="DJ95" s="174">
        <f>(BH95/100)*$BW95</f>
        <v>2.8563839999999998</v>
      </c>
      <c r="DK95" s="174">
        <f>(BI95/100)*$BW95</f>
        <v>0</v>
      </c>
      <c r="DL95" s="174">
        <f>(BJ95/100)*$BW95</f>
        <v>0</v>
      </c>
      <c r="DM95" s="174">
        <f>(BK95/100)*$BW95</f>
        <v>25.60896</v>
      </c>
      <c r="DN95" s="174">
        <f>(BL95/100)*$BW95</f>
        <v>6.2380799999999993E-2</v>
      </c>
      <c r="DO95" s="174">
        <f>(BM95/100)*$BW95</f>
        <v>0.2101248</v>
      </c>
      <c r="DP95" s="174">
        <f>(BN95/100)*$BW95</f>
        <v>1.2311999999999999</v>
      </c>
      <c r="DQ95" s="174">
        <f>(BO95/100)*$BW95</f>
        <v>0</v>
      </c>
      <c r="DR95" s="174"/>
      <c r="DS95" s="174">
        <f>BX95/$M95</f>
        <v>56.990769230769224</v>
      </c>
      <c r="DT95" s="174">
        <f>BY95/$M95</f>
        <v>34.56</v>
      </c>
      <c r="DU95" s="174">
        <f>BZ95/$M95</f>
        <v>0.79753846153846142</v>
      </c>
      <c r="DV95" s="174">
        <f>CA95/$M95</f>
        <v>0.43199999999999994</v>
      </c>
      <c r="DW95" s="174">
        <f>CB95/$M95</f>
        <v>0.30572307692307688</v>
      </c>
      <c r="DX95" s="174">
        <f>CC95/$M95</f>
        <v>7.9355076923076906</v>
      </c>
      <c r="DY95" s="174">
        <f>CD95/$M95</f>
        <v>4.32</v>
      </c>
      <c r="DZ95" s="174">
        <f>CE95/$M95</f>
        <v>2.9375999999999993</v>
      </c>
      <c r="EA95" s="174">
        <f>CF95/$M95</f>
        <v>16.615384615384613</v>
      </c>
      <c r="EB95" s="174">
        <f>CG95/$M95</f>
        <v>0.45858461538461531</v>
      </c>
      <c r="EC95" s="174">
        <f>CH95/$M95</f>
        <v>14.621538461538462</v>
      </c>
      <c r="ED95" s="174">
        <f>CI95/$M95</f>
        <v>19.273846153846151</v>
      </c>
      <c r="EE95" s="174">
        <f>CJ95/$M95</f>
        <v>100.35692307692307</v>
      </c>
      <c r="EF95" s="174">
        <f>CK95/$M95</f>
        <v>0.6646153846153845</v>
      </c>
      <c r="EG95" s="174">
        <f>CL95/$M95</f>
        <v>0.2791384615384615</v>
      </c>
      <c r="EH95" s="174">
        <f>CM95/$M95</f>
        <v>5.9815384615384604E-2</v>
      </c>
      <c r="EI95" s="174">
        <f>CN95/$M95</f>
        <v>0.44529230769230765</v>
      </c>
      <c r="EJ95" s="174">
        <f>CO95/$M95</f>
        <v>0.13292307692307692</v>
      </c>
      <c r="EK95" s="174">
        <f>CP95/$M95</f>
        <v>17.412923076923075</v>
      </c>
      <c r="EL95" s="174">
        <f>CQ95/$M95</f>
        <v>2.1267692307692307E-2</v>
      </c>
      <c r="EM95" s="174">
        <f>CR95/$M95</f>
        <v>2.525538461538461E-2</v>
      </c>
      <c r="EN95" s="174">
        <f>CS95/$M95</f>
        <v>0.39743999999999996</v>
      </c>
      <c r="EO95" s="174">
        <f>CT95/$M95</f>
        <v>0.2186584615384615</v>
      </c>
      <c r="EP95" s="174">
        <f>CU95/$M95</f>
        <v>3.6553846153846152E-2</v>
      </c>
      <c r="EQ95" s="174">
        <f>CV95/$M95</f>
        <v>13.956923076923076</v>
      </c>
      <c r="ER95" s="174">
        <f>CW95/$M95</f>
        <v>0</v>
      </c>
      <c r="ES95" s="174">
        <f>CX95/$M95</f>
        <v>13.956923076923076</v>
      </c>
      <c r="ET95" s="174">
        <f>CY95/$M95</f>
        <v>13.956923076923076</v>
      </c>
      <c r="EU95" s="174">
        <f>CZ95/$M95</f>
        <v>8.1747692307692308</v>
      </c>
      <c r="EV95" s="174">
        <f>DA95/$M95</f>
        <v>0</v>
      </c>
      <c r="EW95" s="174">
        <f>DB95/$M95</f>
        <v>21.932307692307692</v>
      </c>
      <c r="EX95" s="174">
        <f>DC95/$M95</f>
        <v>1.329230769230769</v>
      </c>
      <c r="EY95" s="174">
        <f>DD95/$M95</f>
        <v>0</v>
      </c>
      <c r="EZ95" s="174">
        <f>DE95/$M95</f>
        <v>10.633846153846152</v>
      </c>
      <c r="FA95" s="174">
        <f>DF95/$M95</f>
        <v>7.9753846153846135</v>
      </c>
      <c r="FB95" s="174">
        <f>DG95/$M95</f>
        <v>0</v>
      </c>
      <c r="FC95" s="174">
        <f>DH95/$M95</f>
        <v>0</v>
      </c>
      <c r="FD95" s="174">
        <f>DI95/$M95</f>
        <v>90.387692307692305</v>
      </c>
      <c r="FE95" s="174">
        <f>DJ95/$M95</f>
        <v>0.57821538461538458</v>
      </c>
      <c r="FF95" s="174">
        <f>DK95/$M95</f>
        <v>0</v>
      </c>
      <c r="FG95" s="174">
        <f>DL95/$M95</f>
        <v>0</v>
      </c>
      <c r="FH95" s="174">
        <f>DM95/$M95</f>
        <v>5.1839999999999993</v>
      </c>
      <c r="FI95" s="174">
        <f>DN95/$M95</f>
        <v>1.2627692307692305E-2</v>
      </c>
      <c r="FJ95" s="174">
        <f>DO95/$M95</f>
        <v>4.2535384615384614E-2</v>
      </c>
      <c r="FK95" s="174">
        <f>DP95/$M95</f>
        <v>0.24923076923076917</v>
      </c>
      <c r="FL95" s="174">
        <f>DQ95/$M95</f>
        <v>0</v>
      </c>
      <c r="FN95" s="181">
        <f>DT95/MAX(DT$2:DT$108)</f>
        <v>5.2886061307113943E-3</v>
      </c>
      <c r="FO95" s="181">
        <f>DU95/MAX(DU$2:DU$108)</f>
        <v>4.3005122456898064E-3</v>
      </c>
      <c r="FP95" s="181">
        <f>DY95/MAX(DY$2:DY$108)</f>
        <v>8.4105263157894752E-2</v>
      </c>
      <c r="FQ95" s="181">
        <f>EA95/MAX(EA$2:EA$108)</f>
        <v>8.5487675526778207E-3</v>
      </c>
      <c r="FR95" s="181">
        <f>EB95/MAX(EB$2:EB$108)</f>
        <v>5.5051654334775926E-3</v>
      </c>
      <c r="FS95" s="181">
        <f>EC95/MAX(EC$2:EC$108)</f>
        <v>3.7020242914979754E-2</v>
      </c>
      <c r="FT95" s="181">
        <f>ED95/MAX(ED$2:ED$108)</f>
        <v>9.9406207827260444E-3</v>
      </c>
      <c r="FU95" s="181">
        <f>EE95/MAX(EE$2:EE$108)</f>
        <v>1.8100117295395211E-2</v>
      </c>
      <c r="FV95" s="181">
        <f>EF95/MAX(EF$2:EF$108)</f>
        <v>5.6577666171270431E-4</v>
      </c>
      <c r="FW95" s="181">
        <f>EG95/MAX(EG$2:EG$108)</f>
        <v>2.1910074546956423E-2</v>
      </c>
      <c r="FX95" s="181">
        <f>EH95/MAX(EH$2:EH$108)</f>
        <v>1.2749561462788118E-2</v>
      </c>
      <c r="FY95" s="181">
        <f>EI95/MAX(EI$2:EI$108)</f>
        <v>3.6368860341695647E-2</v>
      </c>
      <c r="FZ95" s="181">
        <f>EJ95/MAX(EJ$2:EJ$108)</f>
        <v>2.1840851277274192E-4</v>
      </c>
      <c r="GA95" s="181">
        <f>EK95/MAX(EK$2:EK$108)</f>
        <v>4.5043470376153021E-2</v>
      </c>
      <c r="GB95" s="181">
        <f>EL95/MAX(EL$2:EL$108)</f>
        <v>1.5091054436679643E-3</v>
      </c>
      <c r="GC95" s="181">
        <f>EM95/MAX(EM$2:EM$108)</f>
        <v>2.8477109934599812E-3</v>
      </c>
      <c r="GD95" s="181">
        <f>EN95/MAX(EN$2:EN$108)</f>
        <v>3.749679075738126E-3</v>
      </c>
      <c r="GE95" s="181">
        <f>EO95/MAX(EO$2:EO$108)</f>
        <v>2.7807442737507623E-2</v>
      </c>
      <c r="GF95" s="181">
        <f>EP95/MAX(EP$2:EP$108)</f>
        <v>1.1341239569366156E-2</v>
      </c>
      <c r="GG95" s="181">
        <f>EQ95/MAX(EQ$2:EQ$108)</f>
        <v>4.2482245968009542E-3</v>
      </c>
      <c r="GH95" s="181">
        <f>ER95/MAX(ER$2:ER$108)</f>
        <v>0</v>
      </c>
      <c r="GI95" s="181">
        <f>ES95/MAX(ES$2:ES$108)</f>
        <v>1.1529249094524654E-2</v>
      </c>
      <c r="GJ95" s="181">
        <f>ET95/MAX(ET$2:ET$108)</f>
        <v>2.67156392169957E-3</v>
      </c>
      <c r="GK95" s="181">
        <f>EU95/MAX(EU$2:EU$108)</f>
        <v>6.1871479513863608E-3</v>
      </c>
      <c r="GL95" s="181">
        <f>EV95/MAX(EV$2:EV$108)</f>
        <v>0</v>
      </c>
      <c r="GM95" s="181">
        <f>EW95/MAX(EW$2:EW$108)</f>
        <v>2.018559676396112E-4</v>
      </c>
      <c r="GN95" s="181">
        <f>EX95/MAX(EX$2:EX$108)</f>
        <v>2.4476180695970562E-4</v>
      </c>
      <c r="GO95" s="181">
        <f>EY95/MAX(EY$2:EY$108)</f>
        <v>0</v>
      </c>
      <c r="GP95" s="181">
        <f>EZ95/MAX(EZ$2:EZ$108)</f>
        <v>4.7023551063872109E-4</v>
      </c>
      <c r="GQ95" s="181">
        <f>FA95/MAX(FA$2:FA$108)</f>
        <v>1.4800925200580872E-4</v>
      </c>
      <c r="GR95" s="181">
        <f>FB95/MAX(FB$2:FB$108)</f>
        <v>0</v>
      </c>
      <c r="GS95" s="181">
        <f>FC95/MAX(FC$2:FC$108)</f>
        <v>0</v>
      </c>
      <c r="GT95" s="181">
        <f>FD95/MAX(FD$2:FD$108)</f>
        <v>2.825179411505039E-3</v>
      </c>
      <c r="GU95" s="181">
        <f>FE95/MAX(FE$2:FE$108)</f>
        <v>8.8783563134978236E-3</v>
      </c>
      <c r="GV95" s="181">
        <f>FF95/MAX(FF$2:FF$108)</f>
        <v>0</v>
      </c>
      <c r="GW95" s="181">
        <f>FG95/MAX(FG$2:FG$108)</f>
        <v>0</v>
      </c>
      <c r="GX95" s="181">
        <f>FH95/MAX(FH$2:FH$108)</f>
        <v>2.3500823328164219E-3</v>
      </c>
      <c r="GY95" s="170">
        <f>MAX(FN95:GX95)</f>
        <v>8.4105263157894752E-2</v>
      </c>
      <c r="GZ95" s="170">
        <f>SUM(FN95:GX95)</f>
        <v>0.37667529139484557</v>
      </c>
      <c r="HA95" s="183">
        <f>GZ95/MAX(GZ$2:GZ$108)</f>
        <v>2.1111417734857932E-2</v>
      </c>
      <c r="HB95" s="168">
        <v>97</v>
      </c>
    </row>
    <row r="96" spans="1:210" s="168" customFormat="1" x14ac:dyDescent="0.3">
      <c r="A96" s="168" t="s">
        <v>69</v>
      </c>
      <c r="B96" s="168">
        <v>1.77</v>
      </c>
      <c r="C96" s="168" t="s">
        <v>50</v>
      </c>
      <c r="D96" s="168">
        <v>215</v>
      </c>
      <c r="H96" s="168">
        <v>215</v>
      </c>
      <c r="K96" s="169">
        <f>AVERAGE(H96:J96)</f>
        <v>215</v>
      </c>
      <c r="L96" s="169"/>
      <c r="M96" s="170">
        <f>B96*D96/453.5</f>
        <v>0.83914002205071669</v>
      </c>
      <c r="N96" s="169"/>
      <c r="O96" s="169"/>
      <c r="P96" s="169">
        <f>K96/B96</f>
        <v>121.46892655367232</v>
      </c>
      <c r="Q96" s="171">
        <f>1/B96</f>
        <v>0.56497175141242939</v>
      </c>
      <c r="R96" s="168">
        <f>1/K96</f>
        <v>4.6511627906976744E-3</v>
      </c>
      <c r="T96" s="172" t="s">
        <v>427</v>
      </c>
      <c r="U96" s="172" t="s">
        <v>428</v>
      </c>
      <c r="V96" s="173">
        <v>85.56</v>
      </c>
      <c r="W96" s="173">
        <v>52</v>
      </c>
      <c r="X96" s="173">
        <v>0.26</v>
      </c>
      <c r="Y96" s="173">
        <v>0.17</v>
      </c>
      <c r="Z96" s="173">
        <v>0.19</v>
      </c>
      <c r="AA96" s="173">
        <v>13.81</v>
      </c>
      <c r="AB96" s="173">
        <v>2.4</v>
      </c>
      <c r="AC96" s="173">
        <v>10.39</v>
      </c>
      <c r="AD96" s="173">
        <v>6</v>
      </c>
      <c r="AE96" s="173">
        <v>0.12</v>
      </c>
      <c r="AF96" s="173">
        <v>5</v>
      </c>
      <c r="AG96" s="173">
        <v>11</v>
      </c>
      <c r="AH96" s="173">
        <v>107</v>
      </c>
      <c r="AI96" s="173">
        <v>1</v>
      </c>
      <c r="AJ96" s="173">
        <v>0.04</v>
      </c>
      <c r="AK96" s="173">
        <v>2.7E-2</v>
      </c>
      <c r="AL96" s="173">
        <v>3.5000000000000003E-2</v>
      </c>
      <c r="AM96" s="173">
        <v>0</v>
      </c>
      <c r="AN96" s="173">
        <v>4.5999999999999996</v>
      </c>
      <c r="AO96" s="173">
        <v>1.7000000000000001E-2</v>
      </c>
      <c r="AP96" s="173">
        <v>2.5999999999999999E-2</v>
      </c>
      <c r="AQ96" s="173">
        <v>9.0999999999999998E-2</v>
      </c>
      <c r="AR96" s="173">
        <v>6.0999999999999999E-2</v>
      </c>
      <c r="AS96" s="173">
        <v>4.1000000000000002E-2</v>
      </c>
      <c r="AT96" s="173">
        <v>3</v>
      </c>
      <c r="AU96" s="173">
        <v>0</v>
      </c>
      <c r="AV96" s="173">
        <v>3</v>
      </c>
      <c r="AW96" s="173">
        <v>3</v>
      </c>
      <c r="AX96" s="173">
        <v>3.4</v>
      </c>
      <c r="AY96" s="173">
        <v>0</v>
      </c>
      <c r="AZ96" s="173">
        <v>54</v>
      </c>
      <c r="BA96" s="173">
        <v>3</v>
      </c>
      <c r="BB96" s="173">
        <v>0</v>
      </c>
      <c r="BC96" s="173">
        <v>0</v>
      </c>
      <c r="BD96" s="173">
        <v>27</v>
      </c>
      <c r="BE96" s="173">
        <v>11</v>
      </c>
      <c r="BF96" s="173">
        <v>0</v>
      </c>
      <c r="BG96" s="173">
        <v>29</v>
      </c>
      <c r="BH96" s="173">
        <v>0.18</v>
      </c>
      <c r="BI96" s="173">
        <v>0</v>
      </c>
      <c r="BJ96" s="173">
        <v>0</v>
      </c>
      <c r="BK96" s="173">
        <v>2.2000000000000002</v>
      </c>
      <c r="BL96" s="173">
        <v>2.8000000000000001E-2</v>
      </c>
      <c r="BM96" s="173">
        <v>7.0000000000000001E-3</v>
      </c>
      <c r="BN96" s="173">
        <v>5.0999999999999997E-2</v>
      </c>
      <c r="BO96" s="173">
        <v>0</v>
      </c>
      <c r="BP96" s="173">
        <v>125</v>
      </c>
      <c r="BQ96" s="172" t="s">
        <v>429</v>
      </c>
      <c r="BR96" s="173">
        <v>109</v>
      </c>
      <c r="BS96" s="172" t="s">
        <v>382</v>
      </c>
      <c r="BT96" s="173">
        <v>10</v>
      </c>
      <c r="BU96" s="168">
        <f>AVERAGE(BP96,BR96)</f>
        <v>117</v>
      </c>
      <c r="BV96" s="168">
        <f>_xlfn.STDEV.P(BP96,BR96)</f>
        <v>8</v>
      </c>
      <c r="BW96" s="168">
        <f>(1-BT96/100)*K96</f>
        <v>193.5</v>
      </c>
      <c r="BX96" s="174">
        <f>(V96/100)*$BW96</f>
        <v>165.55860000000001</v>
      </c>
      <c r="BY96" s="174">
        <f>(W96/100)*$BW96</f>
        <v>100.62</v>
      </c>
      <c r="BZ96" s="174">
        <f>(X96/100)*$BW96</f>
        <v>0.50309999999999999</v>
      </c>
      <c r="CA96" s="174">
        <f>(Y96/100)*$BW96</f>
        <v>0.32895000000000002</v>
      </c>
      <c r="CB96" s="174">
        <f>(Z96/100)*$BW96</f>
        <v>0.36764999999999998</v>
      </c>
      <c r="CC96" s="174">
        <f>(AA96/100)*$BW96</f>
        <v>26.722349999999999</v>
      </c>
      <c r="CD96" s="174">
        <f>(AB96/100)*$BW96</f>
        <v>4.6440000000000001</v>
      </c>
      <c r="CE96" s="174">
        <f>(AC96/100)*$BW96</f>
        <v>20.104649999999999</v>
      </c>
      <c r="CF96" s="174">
        <f>(AD96/100)*$BW96</f>
        <v>11.61</v>
      </c>
      <c r="CG96" s="174">
        <f>(AE96/100)*$BW96</f>
        <v>0.23219999999999999</v>
      </c>
      <c r="CH96" s="174">
        <f>(AF96/100)*$BW96</f>
        <v>9.6750000000000007</v>
      </c>
      <c r="CI96" s="174">
        <f>(AG96/100)*$BW96</f>
        <v>21.285</v>
      </c>
      <c r="CJ96" s="174">
        <f>(AH96/100)*$BW96</f>
        <v>207.04500000000002</v>
      </c>
      <c r="CK96" s="174">
        <f>(AI96/100)*$BW96</f>
        <v>1.9350000000000001</v>
      </c>
      <c r="CL96" s="174">
        <f>(AJ96/100)*$BW96</f>
        <v>7.740000000000001E-2</v>
      </c>
      <c r="CM96" s="174">
        <f>(AK96/100)*$BW96</f>
        <v>5.2245E-2</v>
      </c>
      <c r="CN96" s="174">
        <f>(AL96/100)*$BW96</f>
        <v>6.7725000000000007E-2</v>
      </c>
      <c r="CO96" s="174">
        <f>(AM96/100)*$BW96</f>
        <v>0</v>
      </c>
      <c r="CP96" s="174">
        <f>(AN96/100)*$BW96</f>
        <v>8.9009999999999998</v>
      </c>
      <c r="CQ96" s="174">
        <f>(AO96/100)*$BW96</f>
        <v>3.2895000000000001E-2</v>
      </c>
      <c r="CR96" s="174">
        <f>(AP96/100)*$BW96</f>
        <v>5.0309999999999994E-2</v>
      </c>
      <c r="CS96" s="174">
        <f>(AQ96/100)*$BW96</f>
        <v>0.17608499999999999</v>
      </c>
      <c r="CT96" s="174">
        <f>(AR96/100)*$BW96</f>
        <v>0.118035</v>
      </c>
      <c r="CU96" s="174">
        <f>(AS96/100)*$BW96</f>
        <v>7.9335000000000003E-2</v>
      </c>
      <c r="CV96" s="174">
        <f>(AT96/100)*$BW96</f>
        <v>5.8049999999999997</v>
      </c>
      <c r="CW96" s="174">
        <f>(AU96/100)*$BW96</f>
        <v>0</v>
      </c>
      <c r="CX96" s="174">
        <f>(AV96/100)*$BW96</f>
        <v>5.8049999999999997</v>
      </c>
      <c r="CY96" s="174">
        <f>(AW96/100)*$BW96</f>
        <v>5.8049999999999997</v>
      </c>
      <c r="CZ96" s="174">
        <f>(AX96/100)*$BW96</f>
        <v>6.5790000000000006</v>
      </c>
      <c r="DA96" s="174">
        <f>(AY96/100)*$BW96</f>
        <v>0</v>
      </c>
      <c r="DB96" s="174">
        <f>(AZ96/100)*$BW96</f>
        <v>104.49000000000001</v>
      </c>
      <c r="DC96" s="174">
        <f>(BA96/100)*$BW96</f>
        <v>5.8049999999999997</v>
      </c>
      <c r="DD96" s="174">
        <f>(BB96/100)*$BW96</f>
        <v>0</v>
      </c>
      <c r="DE96" s="174">
        <f>(BC96/100)*$BW96</f>
        <v>0</v>
      </c>
      <c r="DF96" s="174">
        <f>(BD96/100)*$BW96</f>
        <v>52.245000000000005</v>
      </c>
      <c r="DG96" s="174">
        <f>(BE96/100)*$BW96</f>
        <v>21.285</v>
      </c>
      <c r="DH96" s="174">
        <f>(BF96/100)*$BW96</f>
        <v>0</v>
      </c>
      <c r="DI96" s="174">
        <f>(BG96/100)*$BW96</f>
        <v>56.114999999999995</v>
      </c>
      <c r="DJ96" s="174">
        <f>(BH96/100)*$BW96</f>
        <v>0.3483</v>
      </c>
      <c r="DK96" s="174">
        <f>(BI96/100)*$BW96</f>
        <v>0</v>
      </c>
      <c r="DL96" s="174">
        <f>(BJ96/100)*$BW96</f>
        <v>0</v>
      </c>
      <c r="DM96" s="174">
        <f>(BK96/100)*$BW96</f>
        <v>4.2570000000000006</v>
      </c>
      <c r="DN96" s="174">
        <f>(BL96/100)*$BW96</f>
        <v>5.4180000000000006E-2</v>
      </c>
      <c r="DO96" s="174">
        <f>(BM96/100)*$BW96</f>
        <v>1.3545000000000001E-2</v>
      </c>
      <c r="DP96" s="174">
        <f>(BN96/100)*$BW96</f>
        <v>9.8684999999999981E-2</v>
      </c>
      <c r="DQ96" s="174">
        <f>(BO96/100)*$BW96</f>
        <v>0</v>
      </c>
      <c r="DR96" s="174"/>
      <c r="DS96" s="174">
        <f>BX96/$M96</f>
        <v>197.29555932203391</v>
      </c>
      <c r="DT96" s="174">
        <f>BY96/$M96</f>
        <v>119.90847457627119</v>
      </c>
      <c r="DU96" s="174">
        <f>BZ96/$M96</f>
        <v>0.59954237288135592</v>
      </c>
      <c r="DV96" s="174">
        <f>CA96/$M96</f>
        <v>0.39200847457627119</v>
      </c>
      <c r="DW96" s="174">
        <f>CB96/$M96</f>
        <v>0.43812711864406773</v>
      </c>
      <c r="DX96" s="174">
        <f>CC96/$M96</f>
        <v>31.844923728813555</v>
      </c>
      <c r="DY96" s="174">
        <f>CD96/$M96</f>
        <v>5.5342372881355928</v>
      </c>
      <c r="DZ96" s="174">
        <f>CE96/$M96</f>
        <v>23.958635593220336</v>
      </c>
      <c r="EA96" s="174">
        <f>CF96/$M96</f>
        <v>13.835593220338982</v>
      </c>
      <c r="EB96" s="174">
        <f>CG96/$M96</f>
        <v>0.27671186440677964</v>
      </c>
      <c r="EC96" s="174">
        <f>CH96/$M96</f>
        <v>11.529661016949152</v>
      </c>
      <c r="ED96" s="174">
        <f>CI96/$M96</f>
        <v>25.365254237288134</v>
      </c>
      <c r="EE96" s="174">
        <f>CJ96/$M96</f>
        <v>246.73474576271187</v>
      </c>
      <c r="EF96" s="174">
        <f>CK96/$M96</f>
        <v>2.3059322033898306</v>
      </c>
      <c r="EG96" s="174">
        <f>CL96/$M96</f>
        <v>9.2237288135593232E-2</v>
      </c>
      <c r="EH96" s="174">
        <f>CM96/$M96</f>
        <v>6.2260169491525422E-2</v>
      </c>
      <c r="EI96" s="174">
        <f>CN96/$M96</f>
        <v>8.0707627118644071E-2</v>
      </c>
      <c r="EJ96" s="174">
        <f>CO96/$M96</f>
        <v>0</v>
      </c>
      <c r="EK96" s="174">
        <f>CP96/$M96</f>
        <v>10.607288135593219</v>
      </c>
      <c r="EL96" s="174">
        <f>CQ96/$M96</f>
        <v>3.9200847457627121E-2</v>
      </c>
      <c r="EM96" s="174">
        <f>CR96/$M96</f>
        <v>5.9954237288135585E-2</v>
      </c>
      <c r="EN96" s="174">
        <f>CS96/$M96</f>
        <v>0.20983983050847455</v>
      </c>
      <c r="EO96" s="174">
        <f>CT96/$M96</f>
        <v>0.14066186440677966</v>
      </c>
      <c r="EP96" s="174">
        <f>CU96/$M96</f>
        <v>9.4543220338983047E-2</v>
      </c>
      <c r="EQ96" s="174">
        <f>CV96/$M96</f>
        <v>6.917796610169491</v>
      </c>
      <c r="ER96" s="174">
        <f>CW96/$M96</f>
        <v>0</v>
      </c>
      <c r="ES96" s="174">
        <f>CX96/$M96</f>
        <v>6.917796610169491</v>
      </c>
      <c r="ET96" s="174">
        <f>CY96/$M96</f>
        <v>6.917796610169491</v>
      </c>
      <c r="EU96" s="174">
        <f>CZ96/$M96</f>
        <v>7.8401694915254243</v>
      </c>
      <c r="EV96" s="174">
        <f>DA96/$M96</f>
        <v>0</v>
      </c>
      <c r="EW96" s="174">
        <f>DB96/$M96</f>
        <v>124.52033898305085</v>
      </c>
      <c r="EX96" s="174">
        <f>DC96/$M96</f>
        <v>6.917796610169491</v>
      </c>
      <c r="EY96" s="174">
        <f>DD96/$M96</f>
        <v>0</v>
      </c>
      <c r="EZ96" s="174">
        <f>DE96/$M96</f>
        <v>0</v>
      </c>
      <c r="FA96" s="174">
        <f>DF96/$M96</f>
        <v>62.260169491525424</v>
      </c>
      <c r="FB96" s="174">
        <f>DG96/$M96</f>
        <v>25.365254237288134</v>
      </c>
      <c r="FC96" s="174">
        <f>DH96/$M96</f>
        <v>0</v>
      </c>
      <c r="FD96" s="174">
        <f>DI96/$M96</f>
        <v>66.872033898305077</v>
      </c>
      <c r="FE96" s="174">
        <f>DJ96/$M96</f>
        <v>0.41506779661016946</v>
      </c>
      <c r="FF96" s="174">
        <f>DK96/$M96</f>
        <v>0</v>
      </c>
      <c r="FG96" s="174">
        <f>DL96/$M96</f>
        <v>0</v>
      </c>
      <c r="FH96" s="174">
        <f>DM96/$M96</f>
        <v>5.0730508474576279</v>
      </c>
      <c r="FI96" s="174">
        <f>DN96/$M96</f>
        <v>6.4566101694915251E-2</v>
      </c>
      <c r="FJ96" s="174">
        <f>DO96/$M96</f>
        <v>1.6141525423728813E-2</v>
      </c>
      <c r="FK96" s="174">
        <f>DP96/$M96</f>
        <v>0.11760254237288133</v>
      </c>
      <c r="FL96" s="174">
        <f>DQ96/$M96</f>
        <v>0</v>
      </c>
      <c r="FN96" s="181">
        <f>DT96/MAX(DT$2:DT$108)</f>
        <v>1.8349209889129605E-2</v>
      </c>
      <c r="FO96" s="181">
        <f>DU96/MAX(DU$2:DU$108)</f>
        <v>3.2328714422280619E-3</v>
      </c>
      <c r="FP96" s="181">
        <f>DY96/MAX(DY$2:DY$108)</f>
        <v>0.10774501932798097</v>
      </c>
      <c r="FQ96" s="181">
        <f>EA96/MAX(EA$2:EA$108)</f>
        <v>7.1185394218661159E-3</v>
      </c>
      <c r="FR96" s="181">
        <f>EB96/MAX(EB$2:EB$108)</f>
        <v>3.3218397213079457E-3</v>
      </c>
      <c r="FS96" s="181">
        <f>EC96/MAX(EC$2:EC$108)</f>
        <v>2.9191924823615278E-2</v>
      </c>
      <c r="FT96" s="181">
        <f>ED96/MAX(ED$2:ED$108)</f>
        <v>1.3082307050583143E-2</v>
      </c>
      <c r="FU96" s="181">
        <f>EE96/MAX(EE$2:EE$108)</f>
        <v>4.4500446030330064E-2</v>
      </c>
      <c r="FV96" s="181">
        <f>EF96/MAX(EF$2:EF$108)</f>
        <v>1.9630039484035129E-3</v>
      </c>
      <c r="FW96" s="181">
        <f>EG96/MAX(EG$2:EG$108)</f>
        <v>7.2398688733959753E-3</v>
      </c>
      <c r="FX96" s="181">
        <f>EH96/MAX(EH$2:EH$108)</f>
        <v>1.3270663771869237E-2</v>
      </c>
      <c r="FY96" s="181">
        <f>EI96/MAX(EI$2:EI$108)</f>
        <v>6.5917249601711919E-3</v>
      </c>
      <c r="FZ96" s="181">
        <f>EJ96/MAX(EJ$2:EJ$108)</f>
        <v>0</v>
      </c>
      <c r="GA96" s="181">
        <f>EK96/MAX(EK$2:EK$108)</f>
        <v>2.7438762969102807E-2</v>
      </c>
      <c r="GB96" s="181">
        <f>EL96/MAX(EL$2:EL$108)</f>
        <v>2.7815999704540414E-3</v>
      </c>
      <c r="GC96" s="181">
        <f>EM96/MAX(EM$2:EM$108)</f>
        <v>6.7602352223109065E-3</v>
      </c>
      <c r="GD96" s="181">
        <f>EN96/MAX(EN$2:EN$108)</f>
        <v>1.9797504572113072E-3</v>
      </c>
      <c r="GE96" s="181">
        <f>EO96/MAX(EO$2:EO$108)</f>
        <v>1.7888384983238224E-2</v>
      </c>
      <c r="GF96" s="181">
        <f>EP96/MAX(EP$2:EP$108)</f>
        <v>2.9333091434783482E-2</v>
      </c>
      <c r="GG96" s="181">
        <f>EQ96/MAX(EQ$2:EQ$108)</f>
        <v>2.105647036457495E-3</v>
      </c>
      <c r="GH96" s="181">
        <f>ER96/MAX(ER$2:ER$108)</f>
        <v>0</v>
      </c>
      <c r="GI96" s="181">
        <f>ES96/MAX(ES$2:ES$108)</f>
        <v>5.7145117060776584E-3</v>
      </c>
      <c r="GJ96" s="181">
        <f>ET96/MAX(ET$2:ET$108)</f>
        <v>1.3241697858134764E-3</v>
      </c>
      <c r="GK96" s="181">
        <f>EU96/MAX(EU$2:EU$108)</f>
        <v>5.9339031156294591E-3</v>
      </c>
      <c r="GL96" s="181">
        <f>EV96/MAX(EV$2:EV$108)</f>
        <v>0</v>
      </c>
      <c r="GM96" s="181">
        <f>EW96/MAX(EW$2:EW$108)</f>
        <v>1.1460341460124497E-3</v>
      </c>
      <c r="GN96" s="181">
        <f>EX96/MAX(EX$2:EX$108)</f>
        <v>1.2738287720082493E-3</v>
      </c>
      <c r="GO96" s="181">
        <f>EY96/MAX(EY$2:EY$108)</f>
        <v>0</v>
      </c>
      <c r="GP96" s="181">
        <f>EZ96/MAX(EZ$2:EZ$108)</f>
        <v>0</v>
      </c>
      <c r="GQ96" s="181">
        <f>FA96/MAX(FA$2:FA$108)</f>
        <v>1.1554403405723589E-3</v>
      </c>
      <c r="GR96" s="181">
        <f>FB96/MAX(FB$2:FB$108)</f>
        <v>2.2258001348969777E-3</v>
      </c>
      <c r="GS96" s="181">
        <f>FC96/MAX(FC$2:FC$108)</f>
        <v>0</v>
      </c>
      <c r="GT96" s="181">
        <f>FD96/MAX(FD$2:FD$108)</f>
        <v>2.0901683465026394E-3</v>
      </c>
      <c r="GU96" s="181">
        <f>FE96/MAX(FE$2:FE$108)</f>
        <v>6.3732648604892875E-3</v>
      </c>
      <c r="GV96" s="181">
        <f>FF96/MAX(FF$2:FF$108)</f>
        <v>0</v>
      </c>
      <c r="GW96" s="181">
        <f>FG96/MAX(FG$2:FG$108)</f>
        <v>0</v>
      </c>
      <c r="GX96" s="181">
        <f>FH96/MAX(FH$2:FH$108)</f>
        <v>2.29978533373641E-3</v>
      </c>
      <c r="GY96" s="170">
        <f>MAX(FN96:GX96)</f>
        <v>0.10774501932798097</v>
      </c>
      <c r="GZ96" s="170">
        <f>SUM(FN96:GX96)</f>
        <v>0.37343179787617836</v>
      </c>
      <c r="HA96" s="183">
        <f>GZ96/MAX(GZ$2:GZ$108)</f>
        <v>2.0929630534695896E-2</v>
      </c>
      <c r="HB96" s="168">
        <v>90</v>
      </c>
    </row>
    <row r="97" spans="1:210" s="168" customFormat="1" x14ac:dyDescent="0.3">
      <c r="A97" s="168" t="s">
        <v>72</v>
      </c>
      <c r="B97" s="168">
        <v>2.2799999999999998</v>
      </c>
      <c r="D97" s="168">
        <v>236</v>
      </c>
      <c r="E97" s="168">
        <v>504</v>
      </c>
      <c r="F97" s="168">
        <v>754</v>
      </c>
      <c r="H97" s="168">
        <v>236</v>
      </c>
      <c r="I97" s="168">
        <f>E97-D97</f>
        <v>268</v>
      </c>
      <c r="J97" s="168">
        <f>F97-E97</f>
        <v>250</v>
      </c>
      <c r="K97" s="169">
        <f>AVERAGE(H97:J97)</f>
        <v>251.33333333333334</v>
      </c>
      <c r="L97" s="169">
        <f>_xlfn.STDEV.P(H97:J97)</f>
        <v>13.097921802925667</v>
      </c>
      <c r="M97" s="170">
        <f>B97</f>
        <v>2.2799999999999998</v>
      </c>
      <c r="N97" s="169"/>
      <c r="O97" s="169"/>
      <c r="P97" s="169">
        <f>K97/B97</f>
        <v>110.23391812865498</v>
      </c>
      <c r="Q97" s="171">
        <f>1/B97</f>
        <v>0.43859649122807021</v>
      </c>
      <c r="R97" s="168">
        <f>1/K97</f>
        <v>3.9787798408488064E-3</v>
      </c>
      <c r="T97" s="172" t="s">
        <v>444</v>
      </c>
      <c r="U97" s="172" t="s">
        <v>445</v>
      </c>
      <c r="V97" s="173">
        <v>88.87</v>
      </c>
      <c r="W97" s="173">
        <v>39</v>
      </c>
      <c r="X97" s="173">
        <v>0.91</v>
      </c>
      <c r="Y97" s="173">
        <v>0.25</v>
      </c>
      <c r="Z97" s="173">
        <v>0.43</v>
      </c>
      <c r="AA97" s="173">
        <v>9.5399999999999991</v>
      </c>
      <c r="AB97" s="173">
        <v>1.5</v>
      </c>
      <c r="AC97" s="173">
        <v>8.39</v>
      </c>
      <c r="AD97" s="173">
        <v>6</v>
      </c>
      <c r="AE97" s="173">
        <v>0.25</v>
      </c>
      <c r="AF97" s="173">
        <v>9</v>
      </c>
      <c r="AG97" s="173">
        <v>20</v>
      </c>
      <c r="AH97" s="173">
        <v>190</v>
      </c>
      <c r="AI97" s="173">
        <v>0</v>
      </c>
      <c r="AJ97" s="173">
        <v>0.17</v>
      </c>
      <c r="AK97" s="173">
        <v>6.8000000000000005E-2</v>
      </c>
      <c r="AL97" s="173">
        <v>6.0999999999999999E-2</v>
      </c>
      <c r="AM97" s="173">
        <v>0.1</v>
      </c>
      <c r="AN97" s="173">
        <v>6.6</v>
      </c>
      <c r="AO97" s="173">
        <v>2.4E-2</v>
      </c>
      <c r="AP97" s="173">
        <v>3.1E-2</v>
      </c>
      <c r="AQ97" s="173">
        <v>0.80600000000000005</v>
      </c>
      <c r="AR97" s="173">
        <v>0.153</v>
      </c>
      <c r="AS97" s="173">
        <v>2.5000000000000001E-2</v>
      </c>
      <c r="AT97" s="173">
        <v>4</v>
      </c>
      <c r="AU97" s="173">
        <v>0</v>
      </c>
      <c r="AV97" s="173">
        <v>4</v>
      </c>
      <c r="AW97" s="173">
        <v>4</v>
      </c>
      <c r="AX97" s="173">
        <v>6.1</v>
      </c>
      <c r="AY97" s="173">
        <v>0</v>
      </c>
      <c r="AZ97" s="173">
        <v>326</v>
      </c>
      <c r="BA97" s="173">
        <v>16</v>
      </c>
      <c r="BB97" s="173">
        <v>0</v>
      </c>
      <c r="BC97" s="173">
        <v>0</v>
      </c>
      <c r="BD97" s="173">
        <v>162</v>
      </c>
      <c r="BE97" s="173">
        <v>67</v>
      </c>
      <c r="BF97" s="173">
        <v>0</v>
      </c>
      <c r="BG97" s="173">
        <v>91</v>
      </c>
      <c r="BH97" s="173">
        <v>0.73</v>
      </c>
      <c r="BI97" s="173">
        <v>0</v>
      </c>
      <c r="BJ97" s="173">
        <v>0</v>
      </c>
      <c r="BK97" s="173">
        <v>2.6</v>
      </c>
      <c r="BL97" s="173">
        <v>1.9E-2</v>
      </c>
      <c r="BM97" s="173">
        <v>6.7000000000000004E-2</v>
      </c>
      <c r="BN97" s="173">
        <v>8.5999999999999993E-2</v>
      </c>
      <c r="BO97" s="173">
        <v>0</v>
      </c>
      <c r="BP97" s="173">
        <v>154</v>
      </c>
      <c r="BQ97" s="172" t="s">
        <v>382</v>
      </c>
      <c r="BR97" s="173">
        <v>130</v>
      </c>
      <c r="BS97" s="172" t="s">
        <v>446</v>
      </c>
      <c r="BT97" s="173">
        <v>4</v>
      </c>
      <c r="BU97" s="168">
        <f>AVERAGE(BP97,BR97)</f>
        <v>142</v>
      </c>
      <c r="BV97" s="168">
        <f>_xlfn.STDEV.P(BP97,BR97)</f>
        <v>12</v>
      </c>
      <c r="BW97" s="168">
        <f>(1-BT97/100)*K97</f>
        <v>241.28</v>
      </c>
      <c r="BX97" s="174">
        <f>(V97/100)*$BW97</f>
        <v>214.42553600000002</v>
      </c>
      <c r="BY97" s="174">
        <f>(W97/100)*$BW97</f>
        <v>94.09920000000001</v>
      </c>
      <c r="BZ97" s="174">
        <f>(X97/100)*$BW97</f>
        <v>2.1956480000000003</v>
      </c>
      <c r="CA97" s="174">
        <f>(Y97/100)*$BW97</f>
        <v>0.60320000000000007</v>
      </c>
      <c r="CB97" s="174">
        <f>(Z97/100)*$BW97</f>
        <v>1.037504</v>
      </c>
      <c r="CC97" s="174">
        <f>(AA97/100)*$BW97</f>
        <v>23.018111999999995</v>
      </c>
      <c r="CD97" s="174">
        <f>(AB97/100)*$BW97</f>
        <v>3.6191999999999998</v>
      </c>
      <c r="CE97" s="174">
        <f>(AC97/100)*$BW97</f>
        <v>20.243392</v>
      </c>
      <c r="CF97" s="174">
        <f>(AD97/100)*$BW97</f>
        <v>14.476799999999999</v>
      </c>
      <c r="CG97" s="174">
        <f>(AE97/100)*$BW97</f>
        <v>0.60320000000000007</v>
      </c>
      <c r="CH97" s="174">
        <f>(AF97/100)*$BW97</f>
        <v>21.715199999999999</v>
      </c>
      <c r="CI97" s="174">
        <f>(AG97/100)*$BW97</f>
        <v>48.256</v>
      </c>
      <c r="CJ97" s="174">
        <f>(AH97/100)*$BW97</f>
        <v>458.43199999999996</v>
      </c>
      <c r="CK97" s="174">
        <f>(AI97/100)*$BW97</f>
        <v>0</v>
      </c>
      <c r="CL97" s="174">
        <f>(AJ97/100)*$BW97</f>
        <v>0.41017600000000004</v>
      </c>
      <c r="CM97" s="174">
        <f>(AK97/100)*$BW97</f>
        <v>0.16407040000000001</v>
      </c>
      <c r="CN97" s="174">
        <f>(AL97/100)*$BW97</f>
        <v>0.1471808</v>
      </c>
      <c r="CO97" s="174">
        <f>(AM97/100)*$BW97</f>
        <v>0.24127999999999999</v>
      </c>
      <c r="CP97" s="174">
        <f>(AN97/100)*$BW97</f>
        <v>15.924480000000001</v>
      </c>
      <c r="CQ97" s="174">
        <f>(AO97/100)*$BW97</f>
        <v>5.7907199999999999E-2</v>
      </c>
      <c r="CR97" s="174">
        <f>(AP97/100)*$BW97</f>
        <v>7.4796799999999997E-2</v>
      </c>
      <c r="CS97" s="174">
        <f>(AQ97/100)*$BW97</f>
        <v>1.9447168000000004</v>
      </c>
      <c r="CT97" s="174">
        <f>(AR97/100)*$BW97</f>
        <v>0.3691584</v>
      </c>
      <c r="CU97" s="174">
        <f>(AS97/100)*$BW97</f>
        <v>6.0319999999999999E-2</v>
      </c>
      <c r="CV97" s="174">
        <f>(AT97/100)*$BW97</f>
        <v>9.6512000000000011</v>
      </c>
      <c r="CW97" s="174">
        <f>(AU97/100)*$BW97</f>
        <v>0</v>
      </c>
      <c r="CX97" s="174">
        <f>(AV97/100)*$BW97</f>
        <v>9.6512000000000011</v>
      </c>
      <c r="CY97" s="174">
        <f>(AW97/100)*$BW97</f>
        <v>9.6512000000000011</v>
      </c>
      <c r="CZ97" s="174">
        <f>(AX97/100)*$BW97</f>
        <v>14.71808</v>
      </c>
      <c r="DA97" s="174">
        <f>(AY97/100)*$BW97</f>
        <v>0</v>
      </c>
      <c r="DB97" s="174">
        <f>(AZ97/100)*$BW97</f>
        <v>786.57279999999992</v>
      </c>
      <c r="DC97" s="174">
        <f>(BA97/100)*$BW97</f>
        <v>38.604800000000004</v>
      </c>
      <c r="DD97" s="174">
        <f>(BB97/100)*$BW97</f>
        <v>0</v>
      </c>
      <c r="DE97" s="174">
        <f>(BC97/100)*$BW97</f>
        <v>0</v>
      </c>
      <c r="DF97" s="174">
        <f>(BD97/100)*$BW97</f>
        <v>390.87360000000001</v>
      </c>
      <c r="DG97" s="174">
        <f>(BE97/100)*$BW97</f>
        <v>161.6576</v>
      </c>
      <c r="DH97" s="174">
        <f>(BF97/100)*$BW97</f>
        <v>0</v>
      </c>
      <c r="DI97" s="174">
        <f>(BG97/100)*$BW97</f>
        <v>219.56480000000002</v>
      </c>
      <c r="DJ97" s="174">
        <f>(BH97/100)*$BW97</f>
        <v>1.761344</v>
      </c>
      <c r="DK97" s="174">
        <f>(BI97/100)*$BW97</f>
        <v>0</v>
      </c>
      <c r="DL97" s="174">
        <f>(BJ97/100)*$BW97</f>
        <v>0</v>
      </c>
      <c r="DM97" s="174">
        <f>(BK97/100)*$BW97</f>
        <v>6.2732800000000006</v>
      </c>
      <c r="DN97" s="174">
        <f>(BL97/100)*$BW97</f>
        <v>4.5843199999999994E-2</v>
      </c>
      <c r="DO97" s="174">
        <f>(BM97/100)*$BW97</f>
        <v>0.16165760000000001</v>
      </c>
      <c r="DP97" s="174">
        <f>(BN97/100)*$BW97</f>
        <v>0.20750079999999999</v>
      </c>
      <c r="DQ97" s="174">
        <f>(BO97/100)*$BW97</f>
        <v>0</v>
      </c>
      <c r="DR97" s="174"/>
      <c r="DS97" s="174">
        <f>BX97/$M97</f>
        <v>94.046287719298263</v>
      </c>
      <c r="DT97" s="174">
        <f>BY97/$M97</f>
        <v>41.271578947368432</v>
      </c>
      <c r="DU97" s="174">
        <f>BZ97/$M97</f>
        <v>0.96300350877192997</v>
      </c>
      <c r="DV97" s="174">
        <f>CA97/$M97</f>
        <v>0.264561403508772</v>
      </c>
      <c r="DW97" s="174">
        <f>CB97/$M97</f>
        <v>0.45504561403508775</v>
      </c>
      <c r="DX97" s="174">
        <f>CC97/$M97</f>
        <v>10.095663157894736</v>
      </c>
      <c r="DY97" s="174">
        <f>CD97/$M97</f>
        <v>1.5873684210526315</v>
      </c>
      <c r="DZ97" s="174">
        <f>CE97/$M97</f>
        <v>8.8786807017543872</v>
      </c>
      <c r="EA97" s="174">
        <f>CF97/$M97</f>
        <v>6.3494736842105262</v>
      </c>
      <c r="EB97" s="174">
        <f>CG97/$M97</f>
        <v>0.264561403508772</v>
      </c>
      <c r="EC97" s="174">
        <f>CH97/$M97</f>
        <v>9.5242105263157892</v>
      </c>
      <c r="ED97" s="174">
        <f>CI97/$M97</f>
        <v>21.164912280701756</v>
      </c>
      <c r="EE97" s="174">
        <f>CJ97/$M97</f>
        <v>201.06666666666666</v>
      </c>
      <c r="EF97" s="174">
        <f>CK97/$M97</f>
        <v>0</v>
      </c>
      <c r="EG97" s="174">
        <f>CL97/$M97</f>
        <v>0.17990175438596495</v>
      </c>
      <c r="EH97" s="174">
        <f>CM97/$M97</f>
        <v>7.1960701754385972E-2</v>
      </c>
      <c r="EI97" s="174">
        <f>CN97/$M97</f>
        <v>6.4552982456140356E-2</v>
      </c>
      <c r="EJ97" s="174">
        <f>CO97/$M97</f>
        <v>0.10582456140350878</v>
      </c>
      <c r="EK97" s="174">
        <f>CP97/$M97</f>
        <v>6.9844210526315802</v>
      </c>
      <c r="EL97" s="174">
        <f>CQ97/$M97</f>
        <v>2.5397894736842105E-2</v>
      </c>
      <c r="EM97" s="174">
        <f>CR97/$M97</f>
        <v>3.2805614035087721E-2</v>
      </c>
      <c r="EN97" s="174">
        <f>CS97/$M97</f>
        <v>0.85294596491228092</v>
      </c>
      <c r="EO97" s="174">
        <f>CT97/$M97</f>
        <v>0.16191157894736843</v>
      </c>
      <c r="EP97" s="174">
        <f>CU97/$M97</f>
        <v>2.6456140350877195E-2</v>
      </c>
      <c r="EQ97" s="174">
        <f>CV97/$M97</f>
        <v>4.232982456140352</v>
      </c>
      <c r="ER97" s="174">
        <f>CW97/$M97</f>
        <v>0</v>
      </c>
      <c r="ES97" s="174">
        <f>CX97/$M97</f>
        <v>4.232982456140352</v>
      </c>
      <c r="ET97" s="174">
        <f>CY97/$M97</f>
        <v>4.232982456140352</v>
      </c>
      <c r="EU97" s="174">
        <f>CZ97/$M97</f>
        <v>6.4552982456140358</v>
      </c>
      <c r="EV97" s="174">
        <f>DA97/$M97</f>
        <v>0</v>
      </c>
      <c r="EW97" s="174">
        <f>DB97/$M97</f>
        <v>344.98807017543857</v>
      </c>
      <c r="EX97" s="174">
        <f>DC97/$M97</f>
        <v>16.931929824561408</v>
      </c>
      <c r="EY97" s="174">
        <f>DD97/$M97</f>
        <v>0</v>
      </c>
      <c r="EZ97" s="174">
        <f>DE97/$M97</f>
        <v>0</v>
      </c>
      <c r="FA97" s="174">
        <f>DF97/$M97</f>
        <v>171.43578947368422</v>
      </c>
      <c r="FB97" s="174">
        <f>DG97/$M97</f>
        <v>70.902456140350878</v>
      </c>
      <c r="FC97" s="174">
        <f>DH97/$M97</f>
        <v>0</v>
      </c>
      <c r="FD97" s="174">
        <f>DI97/$M97</f>
        <v>96.300350877192997</v>
      </c>
      <c r="FE97" s="174">
        <f>DJ97/$M97</f>
        <v>0.77251929824561416</v>
      </c>
      <c r="FF97" s="174">
        <f>DK97/$M97</f>
        <v>0</v>
      </c>
      <c r="FG97" s="174">
        <f>DL97/$M97</f>
        <v>0</v>
      </c>
      <c r="FH97" s="174">
        <f>DM97/$M97</f>
        <v>2.7514385964912287</v>
      </c>
      <c r="FI97" s="174">
        <f>DN97/$M97</f>
        <v>2.0106666666666665E-2</v>
      </c>
      <c r="FJ97" s="174">
        <f>DO97/$M97</f>
        <v>7.0902456140350886E-2</v>
      </c>
      <c r="FK97" s="174">
        <f>DP97/$M97</f>
        <v>9.1009122807017548E-2</v>
      </c>
      <c r="FL97" s="174">
        <f>DQ97/$M97</f>
        <v>0</v>
      </c>
      <c r="FN97" s="181">
        <f>DT97/MAX(DT$2:DT$108)</f>
        <v>6.3156575649650458E-3</v>
      </c>
      <c r="FO97" s="181">
        <f>DU97/MAX(DU$2:DU$108)</f>
        <v>5.1927381334401215E-3</v>
      </c>
      <c r="FP97" s="181">
        <f>DY97/MAX(DY$2:DY$108)</f>
        <v>3.0904175643787835E-2</v>
      </c>
      <c r="FQ97" s="181">
        <f>EA97/MAX(EA$2:EA$108)</f>
        <v>3.2668623606763357E-3</v>
      </c>
      <c r="FR97" s="181">
        <f>EB97/MAX(EB$2:EB$108)</f>
        <v>3.1759772237611584E-3</v>
      </c>
      <c r="FS97" s="181">
        <f>EC97/MAX(EC$2:EC$108)</f>
        <v>2.4114328884411985E-2</v>
      </c>
      <c r="FT97" s="181">
        <f>ED97/MAX(ED$2:ED$108)</f>
        <v>1.0915951346853164E-2</v>
      </c>
      <c r="FU97" s="181">
        <f>EE97/MAX(EE$2:EE$108)</f>
        <v>3.6263868393725751E-2</v>
      </c>
      <c r="FV97" s="181">
        <f>EF97/MAX(EF$2:EF$108)</f>
        <v>0</v>
      </c>
      <c r="FW97" s="181">
        <f>EG97/MAX(EG$2:EG$108)</f>
        <v>1.4120808820111769E-2</v>
      </c>
      <c r="FX97" s="181">
        <f>EH97/MAX(EH$2:EH$108)</f>
        <v>1.5338317989966327E-2</v>
      </c>
      <c r="FY97" s="181">
        <f>EI97/MAX(EI$2:EI$108)</f>
        <v>5.2723084657674956E-3</v>
      </c>
      <c r="FZ97" s="181">
        <f>EJ97/MAX(EJ$2:EJ$108)</f>
        <v>1.7388241083482917E-4</v>
      </c>
      <c r="GA97" s="181">
        <f>EK97/MAX(EK$2:EK$108)</f>
        <v>1.8067188454747453E-2</v>
      </c>
      <c r="GB97" s="181">
        <f>EL97/MAX(EL$2:EL$108)</f>
        <v>1.8021748975186873E-3</v>
      </c>
      <c r="GC97" s="181">
        <f>EM97/MAX(EM$2:EM$108)</f>
        <v>3.6990491001279752E-3</v>
      </c>
      <c r="GD97" s="181">
        <f>EN97/MAX(EN$2:EN$108)</f>
        <v>8.0471860843569984E-3</v>
      </c>
      <c r="GE97" s="181">
        <f>EO97/MAX(EO$2:EO$108)</f>
        <v>2.0590773978927134E-2</v>
      </c>
      <c r="GF97" s="181">
        <f>EP97/MAX(EP$2:EP$108)</f>
        <v>8.2083134162477915E-3</v>
      </c>
      <c r="GG97" s="181">
        <f>EQ97/MAX(EQ$2:EQ$108)</f>
        <v>1.2884401589728324E-3</v>
      </c>
      <c r="GH97" s="181">
        <f>ER97/MAX(ER$2:ER$108)</f>
        <v>0</v>
      </c>
      <c r="GI97" s="181">
        <f>ES97/MAX(ES$2:ES$108)</f>
        <v>3.4966954306918747E-3</v>
      </c>
      <c r="GJ97" s="181">
        <f>ET97/MAX(ET$2:ET$108)</f>
        <v>8.102561824468329E-4</v>
      </c>
      <c r="GK97" s="181">
        <f>EU97/MAX(EU$2:EU$108)</f>
        <v>4.8857508008431673E-3</v>
      </c>
      <c r="GL97" s="181">
        <f>EV97/MAX(EV$2:EV$108)</f>
        <v>0</v>
      </c>
      <c r="GM97" s="181">
        <f>EW97/MAX(EW$2:EW$108)</f>
        <v>3.1751287509890857E-3</v>
      </c>
      <c r="GN97" s="181">
        <f>EX97/MAX(EX$2:EX$108)</f>
        <v>3.1178105676660634E-3</v>
      </c>
      <c r="GO97" s="181">
        <f>EY97/MAX(EY$2:EY$108)</f>
        <v>0</v>
      </c>
      <c r="GP97" s="181">
        <f>EZ97/MAX(EZ$2:EZ$108)</f>
        <v>0</v>
      </c>
      <c r="GQ97" s="181">
        <f>FA97/MAX(FA$2:FA$108)</f>
        <v>3.1815497547388978E-3</v>
      </c>
      <c r="GR97" s="181">
        <f>FB97/MAX(FB$2:FB$108)</f>
        <v>6.2216879423082974E-3</v>
      </c>
      <c r="GS97" s="181">
        <f>FC97/MAX(FC$2:FC$108)</f>
        <v>0</v>
      </c>
      <c r="GT97" s="181">
        <f>FD97/MAX(FD$2:FD$108)</f>
        <v>3.0099868872944234E-3</v>
      </c>
      <c r="GU97" s="181">
        <f>FE97/MAX(FE$2:FE$108)</f>
        <v>1.1861845553348785E-2</v>
      </c>
      <c r="GV97" s="181">
        <f>FF97/MAX(FF$2:FF$108)</f>
        <v>0</v>
      </c>
      <c r="GW97" s="181">
        <f>FG97/MAX(FG$2:FG$108)</f>
        <v>0</v>
      </c>
      <c r="GX97" s="181">
        <f>FH97/MAX(FH$2:FH$108)</f>
        <v>1.2473200685654416E-3</v>
      </c>
      <c r="GY97" s="170">
        <f>MAX(FN97:GX97)</f>
        <v>3.6263868393725751E-2</v>
      </c>
      <c r="GZ97" s="170">
        <f>SUM(FN97:GX97)</f>
        <v>0.2577660352680935</v>
      </c>
      <c r="HA97" s="183">
        <f>GZ97/MAX(GZ$2:GZ$108)</f>
        <v>1.4446942957823406E-2</v>
      </c>
      <c r="HB97" s="168">
        <v>98</v>
      </c>
    </row>
    <row r="98" spans="1:210" s="168" customFormat="1" x14ac:dyDescent="0.3">
      <c r="A98" s="168" t="s">
        <v>79</v>
      </c>
      <c r="B98" s="168">
        <v>3.17</v>
      </c>
      <c r="C98" s="168" t="s">
        <v>50</v>
      </c>
      <c r="D98" s="168">
        <v>233</v>
      </c>
      <c r="H98" s="168">
        <v>233</v>
      </c>
      <c r="K98" s="169">
        <f>AVERAGE(H98:J98)</f>
        <v>233</v>
      </c>
      <c r="L98" s="169"/>
      <c r="M98" s="170">
        <f>B98*D98/453.5</f>
        <v>1.6286879823594267</v>
      </c>
      <c r="N98" s="169"/>
      <c r="O98" s="169"/>
      <c r="P98" s="169">
        <f>K98/B98</f>
        <v>73.501577287066254</v>
      </c>
      <c r="Q98" s="171">
        <f>1/B98</f>
        <v>0.31545741324921134</v>
      </c>
      <c r="R98" s="168">
        <f>1/K98</f>
        <v>4.2918454935622317E-3</v>
      </c>
      <c r="T98" s="172" t="s">
        <v>427</v>
      </c>
      <c r="U98" s="172" t="s">
        <v>428</v>
      </c>
      <c r="V98" s="173">
        <v>85.56</v>
      </c>
      <c r="W98" s="173">
        <v>52</v>
      </c>
      <c r="X98" s="173">
        <v>0.26</v>
      </c>
      <c r="Y98" s="173">
        <v>0.17</v>
      </c>
      <c r="Z98" s="173">
        <v>0.19</v>
      </c>
      <c r="AA98" s="173">
        <v>13.81</v>
      </c>
      <c r="AB98" s="173">
        <v>2.4</v>
      </c>
      <c r="AC98" s="173">
        <v>10.39</v>
      </c>
      <c r="AD98" s="173">
        <v>6</v>
      </c>
      <c r="AE98" s="173">
        <v>0.12</v>
      </c>
      <c r="AF98" s="173">
        <v>5</v>
      </c>
      <c r="AG98" s="173">
        <v>11</v>
      </c>
      <c r="AH98" s="173">
        <v>107</v>
      </c>
      <c r="AI98" s="173">
        <v>1</v>
      </c>
      <c r="AJ98" s="173">
        <v>0.04</v>
      </c>
      <c r="AK98" s="173">
        <v>2.7E-2</v>
      </c>
      <c r="AL98" s="173">
        <v>3.5000000000000003E-2</v>
      </c>
      <c r="AM98" s="173">
        <v>0</v>
      </c>
      <c r="AN98" s="179">
        <v>4.5999999999999996</v>
      </c>
      <c r="AO98" s="173">
        <v>1.7000000000000001E-2</v>
      </c>
      <c r="AP98" s="173">
        <v>2.5999999999999999E-2</v>
      </c>
      <c r="AQ98" s="173">
        <v>9.0999999999999998E-2</v>
      </c>
      <c r="AR98" s="173">
        <v>6.0999999999999999E-2</v>
      </c>
      <c r="AS98" s="173">
        <v>4.1000000000000002E-2</v>
      </c>
      <c r="AT98" s="179">
        <v>3</v>
      </c>
      <c r="AU98" s="179">
        <v>0</v>
      </c>
      <c r="AV98" s="179">
        <v>3</v>
      </c>
      <c r="AW98" s="179">
        <v>3</v>
      </c>
      <c r="AX98" s="179">
        <v>3.4</v>
      </c>
      <c r="AY98" s="173">
        <v>0</v>
      </c>
      <c r="AZ98" s="179">
        <v>54</v>
      </c>
      <c r="BA98" s="179">
        <v>3</v>
      </c>
      <c r="BB98" s="179">
        <v>0</v>
      </c>
      <c r="BC98" s="179">
        <v>0</v>
      </c>
      <c r="BD98" s="179">
        <v>27</v>
      </c>
      <c r="BE98" s="179">
        <v>11</v>
      </c>
      <c r="BF98" s="179">
        <v>0</v>
      </c>
      <c r="BG98" s="179">
        <v>29</v>
      </c>
      <c r="BH98" s="179">
        <v>0.18</v>
      </c>
      <c r="BI98" s="179">
        <v>0</v>
      </c>
      <c r="BJ98" s="179">
        <v>0</v>
      </c>
      <c r="BK98" s="179">
        <v>2.2000000000000002</v>
      </c>
      <c r="BL98" s="173">
        <v>2.8000000000000001E-2</v>
      </c>
      <c r="BM98" s="173">
        <v>7.0000000000000001E-3</v>
      </c>
      <c r="BN98" s="173">
        <v>5.0999999999999997E-2</v>
      </c>
      <c r="BO98" s="179">
        <v>0</v>
      </c>
      <c r="BP98" s="173">
        <v>125</v>
      </c>
      <c r="BQ98" s="172" t="s">
        <v>429</v>
      </c>
      <c r="BR98" s="179">
        <v>109</v>
      </c>
      <c r="BS98" s="172" t="s">
        <v>382</v>
      </c>
      <c r="BT98" s="173">
        <v>10</v>
      </c>
      <c r="BU98" s="168">
        <f>AVERAGE(BP98,BR98)</f>
        <v>117</v>
      </c>
      <c r="BV98" s="168">
        <f>_xlfn.STDEV.P(BP98,BR98)</f>
        <v>8</v>
      </c>
      <c r="BW98" s="168">
        <f>(1-BT98/100)*K98</f>
        <v>209.70000000000002</v>
      </c>
      <c r="BX98" s="174">
        <f>(V98/100)*$BW98</f>
        <v>179.41932000000003</v>
      </c>
      <c r="BY98" s="174">
        <f>(W98/100)*$BW98</f>
        <v>109.04400000000001</v>
      </c>
      <c r="BZ98" s="174">
        <f>(X98/100)*$BW98</f>
        <v>0.54522000000000004</v>
      </c>
      <c r="CA98" s="174">
        <f>(Y98/100)*$BW98</f>
        <v>0.35649000000000003</v>
      </c>
      <c r="CB98" s="174">
        <f>(Z98/100)*$BW98</f>
        <v>0.39843000000000001</v>
      </c>
      <c r="CC98" s="174">
        <f>(AA98/100)*$BW98</f>
        <v>28.959570000000003</v>
      </c>
      <c r="CD98" s="174">
        <f>(AB98/100)*$BW98</f>
        <v>5.0328000000000008</v>
      </c>
      <c r="CE98" s="174">
        <f>(AC98/100)*$BW98</f>
        <v>21.787830000000003</v>
      </c>
      <c r="CF98" s="174">
        <f>(AD98/100)*$BW98</f>
        <v>12.582000000000001</v>
      </c>
      <c r="CG98" s="174">
        <f>(AE98/100)*$BW98</f>
        <v>0.25163999999999997</v>
      </c>
      <c r="CH98" s="174">
        <f>(AF98/100)*$BW98</f>
        <v>10.485000000000001</v>
      </c>
      <c r="CI98" s="174">
        <f>(AG98/100)*$BW98</f>
        <v>23.067000000000004</v>
      </c>
      <c r="CJ98" s="174">
        <f>(AH98/100)*$BW98</f>
        <v>224.37900000000002</v>
      </c>
      <c r="CK98" s="174">
        <f>(AI98/100)*$BW98</f>
        <v>2.0970000000000004</v>
      </c>
      <c r="CL98" s="174">
        <f>(AJ98/100)*$BW98</f>
        <v>8.388000000000001E-2</v>
      </c>
      <c r="CM98" s="174">
        <f>(AK98/100)*$BW98</f>
        <v>5.6619000000000003E-2</v>
      </c>
      <c r="CN98" s="174">
        <f>(AL98/100)*$BW98</f>
        <v>7.3395000000000016E-2</v>
      </c>
      <c r="CO98" s="174">
        <f>(AM98/100)*$BW98</f>
        <v>0</v>
      </c>
      <c r="CP98" s="174">
        <f>(AN98/100)*$BW98</f>
        <v>9.6462000000000003</v>
      </c>
      <c r="CQ98" s="174">
        <f>(AO98/100)*$BW98</f>
        <v>3.5649000000000007E-2</v>
      </c>
      <c r="CR98" s="174">
        <f>(AP98/100)*$BW98</f>
        <v>5.4522000000000001E-2</v>
      </c>
      <c r="CS98" s="174">
        <f>(AQ98/100)*$BW98</f>
        <v>0.19082700000000002</v>
      </c>
      <c r="CT98" s="174">
        <f>(AR98/100)*$BW98</f>
        <v>0.127917</v>
      </c>
      <c r="CU98" s="174">
        <f>(AS98/100)*$BW98</f>
        <v>8.5977000000000012E-2</v>
      </c>
      <c r="CV98" s="174">
        <f>(AT98/100)*$BW98</f>
        <v>6.2910000000000004</v>
      </c>
      <c r="CW98" s="174">
        <f>(AU98/100)*$BW98</f>
        <v>0</v>
      </c>
      <c r="CX98" s="174">
        <f>(AV98/100)*$BW98</f>
        <v>6.2910000000000004</v>
      </c>
      <c r="CY98" s="174">
        <f>(AW98/100)*$BW98</f>
        <v>6.2910000000000004</v>
      </c>
      <c r="CZ98" s="174">
        <f>(AX98/100)*$BW98</f>
        <v>7.1298000000000012</v>
      </c>
      <c r="DA98" s="174">
        <f>(AY98/100)*$BW98</f>
        <v>0</v>
      </c>
      <c r="DB98" s="174">
        <f>(AZ98/100)*$BW98</f>
        <v>113.23800000000001</v>
      </c>
      <c r="DC98" s="174">
        <f>(BA98/100)*$BW98</f>
        <v>6.2910000000000004</v>
      </c>
      <c r="DD98" s="174">
        <f>(BB98/100)*$BW98</f>
        <v>0</v>
      </c>
      <c r="DE98" s="174">
        <f>(BC98/100)*$BW98</f>
        <v>0</v>
      </c>
      <c r="DF98" s="174">
        <f>(BD98/100)*$BW98</f>
        <v>56.619000000000007</v>
      </c>
      <c r="DG98" s="174">
        <f>(BE98/100)*$BW98</f>
        <v>23.067000000000004</v>
      </c>
      <c r="DH98" s="174">
        <f>(BF98/100)*$BW98</f>
        <v>0</v>
      </c>
      <c r="DI98" s="174">
        <f>(BG98/100)*$BW98</f>
        <v>60.813000000000002</v>
      </c>
      <c r="DJ98" s="174">
        <f>(BH98/100)*$BW98</f>
        <v>0.37746000000000002</v>
      </c>
      <c r="DK98" s="174">
        <f>(BI98/100)*$BW98</f>
        <v>0</v>
      </c>
      <c r="DL98" s="174">
        <f>(BJ98/100)*$BW98</f>
        <v>0</v>
      </c>
      <c r="DM98" s="174">
        <f>(BK98/100)*$BW98</f>
        <v>4.6134000000000013</v>
      </c>
      <c r="DN98" s="174">
        <f>(BL98/100)*$BW98</f>
        <v>5.8716000000000011E-2</v>
      </c>
      <c r="DO98" s="174">
        <f>(BM98/100)*$BW98</f>
        <v>1.4679000000000003E-2</v>
      </c>
      <c r="DP98" s="174">
        <f>(BN98/100)*$BW98</f>
        <v>0.106947</v>
      </c>
      <c r="DQ98" s="174">
        <f>(BO98/100)*$BW98</f>
        <v>0</v>
      </c>
      <c r="DR98" s="174"/>
      <c r="DS98" s="174">
        <f>BX98/$M98</f>
        <v>110.16187381703472</v>
      </c>
      <c r="DT98" s="174">
        <f>BY98/$M98</f>
        <v>66.952050473186119</v>
      </c>
      <c r="DU98" s="174">
        <f>BZ98/$M98</f>
        <v>0.3347602523659306</v>
      </c>
      <c r="DV98" s="174">
        <f>CA98/$M98</f>
        <v>0.21888170347003155</v>
      </c>
      <c r="DW98" s="174">
        <f>CB98/$M98</f>
        <v>0.24463249211356466</v>
      </c>
      <c r="DX98" s="174">
        <f>CC98/$M98</f>
        <v>17.780919558359624</v>
      </c>
      <c r="DY98" s="174">
        <f>CD98/$M98</f>
        <v>3.090094637223975</v>
      </c>
      <c r="DZ98" s="174">
        <f>CE98/$M98</f>
        <v>13.37753470031546</v>
      </c>
      <c r="EA98" s="174">
        <f>CF98/$M98</f>
        <v>7.7252365930599369</v>
      </c>
      <c r="EB98" s="174">
        <f>CG98/$M98</f>
        <v>0.15450473186119873</v>
      </c>
      <c r="EC98" s="174">
        <f>CH98/$M98</f>
        <v>6.4376971608832818</v>
      </c>
      <c r="ED98" s="174">
        <f>CI98/$M98</f>
        <v>14.16293375394322</v>
      </c>
      <c r="EE98" s="174">
        <f>CJ98/$M98</f>
        <v>137.76671924290221</v>
      </c>
      <c r="EF98" s="174">
        <f>CK98/$M98</f>
        <v>1.2875394321766565</v>
      </c>
      <c r="EG98" s="174">
        <f>CL98/$M98</f>
        <v>5.1501577287066252E-2</v>
      </c>
      <c r="EH98" s="174">
        <f>CM98/$M98</f>
        <v>3.4763564668769717E-2</v>
      </c>
      <c r="EI98" s="174">
        <f>CN98/$M98</f>
        <v>4.5063880126182974E-2</v>
      </c>
      <c r="EJ98" s="174">
        <f>CO98/$M98</f>
        <v>0</v>
      </c>
      <c r="EK98" s="174">
        <f>CP98/$M98</f>
        <v>5.9226813880126183</v>
      </c>
      <c r="EL98" s="174">
        <f>CQ98/$M98</f>
        <v>2.1888170347003157E-2</v>
      </c>
      <c r="EM98" s="174">
        <f>CR98/$M98</f>
        <v>3.3476025236593057E-2</v>
      </c>
      <c r="EN98" s="174">
        <f>CS98/$M98</f>
        <v>0.11716608832807572</v>
      </c>
      <c r="EO98" s="174">
        <f>CT98/$M98</f>
        <v>7.8539905362776025E-2</v>
      </c>
      <c r="EP98" s="174">
        <f>CU98/$M98</f>
        <v>5.2789116719242912E-2</v>
      </c>
      <c r="EQ98" s="174">
        <f>CV98/$M98</f>
        <v>3.8626182965299685</v>
      </c>
      <c r="ER98" s="174">
        <f>CW98/$M98</f>
        <v>0</v>
      </c>
      <c r="ES98" s="174">
        <f>CX98/$M98</f>
        <v>3.8626182965299685</v>
      </c>
      <c r="ET98" s="174">
        <f>CY98/$M98</f>
        <v>3.8626182965299685</v>
      </c>
      <c r="EU98" s="174">
        <f>CZ98/$M98</f>
        <v>4.3776340694006315</v>
      </c>
      <c r="EV98" s="174">
        <f>DA98/$M98</f>
        <v>0</v>
      </c>
      <c r="EW98" s="174">
        <f>DB98/$M98</f>
        <v>69.527129337539435</v>
      </c>
      <c r="EX98" s="174">
        <f>DC98/$M98</f>
        <v>3.8626182965299685</v>
      </c>
      <c r="EY98" s="174">
        <f>DD98/$M98</f>
        <v>0</v>
      </c>
      <c r="EZ98" s="174">
        <f>DE98/$M98</f>
        <v>0</v>
      </c>
      <c r="FA98" s="174">
        <f>DF98/$M98</f>
        <v>34.763564668769718</v>
      </c>
      <c r="FB98" s="174">
        <f>DG98/$M98</f>
        <v>14.16293375394322</v>
      </c>
      <c r="FC98" s="174">
        <f>DH98/$M98</f>
        <v>0</v>
      </c>
      <c r="FD98" s="174">
        <f>DI98/$M98</f>
        <v>37.338643533123033</v>
      </c>
      <c r="FE98" s="174">
        <f>DJ98/$M98</f>
        <v>0.23175709779179812</v>
      </c>
      <c r="FF98" s="174">
        <f>DK98/$M98</f>
        <v>0</v>
      </c>
      <c r="FG98" s="174">
        <f>DL98/$M98</f>
        <v>0</v>
      </c>
      <c r="FH98" s="174">
        <f>DM98/$M98</f>
        <v>2.8325867507886442</v>
      </c>
      <c r="FI98" s="174">
        <f>DN98/$M98</f>
        <v>3.6051104100946377E-2</v>
      </c>
      <c r="FJ98" s="174">
        <f>DO98/$M98</f>
        <v>9.0127760252365942E-3</v>
      </c>
      <c r="FK98" s="174">
        <f>DP98/$M98</f>
        <v>6.5664511041009468E-2</v>
      </c>
      <c r="FL98" s="174">
        <f>DQ98/$M98</f>
        <v>0</v>
      </c>
      <c r="FN98" s="181">
        <f>DT98/MAX(DT$2:DT$108)</f>
        <v>1.0245457887621261E-2</v>
      </c>
      <c r="FO98" s="181">
        <f>DU98/MAX(DU$2:DU$108)</f>
        <v>1.8051048746825457E-3</v>
      </c>
      <c r="FP98" s="181">
        <f>DY98/MAX(DY$2:DY$108)</f>
        <v>6.0160468205213362E-2</v>
      </c>
      <c r="FQ98" s="181">
        <f>EA98/MAX(EA$2:EA$108)</f>
        <v>3.9747049768779266E-3</v>
      </c>
      <c r="FR98" s="181">
        <f>EB98/MAX(EB$2:EB$108)</f>
        <v>1.8547811693107458E-3</v>
      </c>
      <c r="FS98" s="181">
        <f>EC98/MAX(EC$2:EC$108)</f>
        <v>1.6299592093942918E-2</v>
      </c>
      <c r="FT98" s="181">
        <f>ED98/MAX(ED$2:ED$108)</f>
        <v>7.3046320124707147E-3</v>
      </c>
      <c r="FU98" s="181">
        <f>EE98/MAX(EE$2:EE$108)</f>
        <v>2.4847252199900385E-2</v>
      </c>
      <c r="FV98" s="181">
        <f>EF98/MAX(EF$2:EF$108)</f>
        <v>1.0960621415376083E-3</v>
      </c>
      <c r="FW98" s="181">
        <f>EG98/MAX(EG$2:EG$108)</f>
        <v>4.0424504435050083E-3</v>
      </c>
      <c r="FX98" s="181">
        <f>EH98/MAX(EH$2:EH$108)</f>
        <v>7.4098028000657897E-3</v>
      </c>
      <c r="FY98" s="181">
        <f>EI98/MAX(EI$2:EI$108)</f>
        <v>3.6805530534709816E-3</v>
      </c>
      <c r="FZ98" s="181">
        <f>EJ98/MAX(EJ$2:EJ$108)</f>
        <v>0</v>
      </c>
      <c r="GA98" s="181">
        <f>EK98/MAX(EK$2:EK$108)</f>
        <v>1.5320697304514817E-2</v>
      </c>
      <c r="GB98" s="181">
        <f>EL98/MAX(EL$2:EL$108)</f>
        <v>1.5531331065311211E-3</v>
      </c>
      <c r="GC98" s="181">
        <f>EM98/MAX(EM$2:EM$108)</f>
        <v>3.7746423796499386E-3</v>
      </c>
      <c r="GD98" s="181">
        <f>EN98/MAX(EN$2:EN$108)</f>
        <v>1.1054127158561559E-3</v>
      </c>
      <c r="GE98" s="181">
        <f>EO98/MAX(EO$2:EO$108)</f>
        <v>9.9881518676125085E-3</v>
      </c>
      <c r="GF98" s="181">
        <f>EP98/MAX(EP$2:EP$108)</f>
        <v>1.6378413829516332E-2</v>
      </c>
      <c r="GG98" s="181">
        <f>EQ98/MAX(EQ$2:EQ$108)</f>
        <v>1.1757082821860461E-3</v>
      </c>
      <c r="GH98" s="181">
        <f>ER98/MAX(ER$2:ER$108)</f>
        <v>0</v>
      </c>
      <c r="GI98" s="181">
        <f>ES98/MAX(ES$2:ES$108)</f>
        <v>3.1907525929834248E-3</v>
      </c>
      <c r="GJ98" s="181">
        <f>ET98/MAX(ET$2:ET$108)</f>
        <v>7.3936294034380242E-4</v>
      </c>
      <c r="GK98" s="181">
        <f>EU98/MAX(EU$2:EU$108)</f>
        <v>3.3132518973703921E-3</v>
      </c>
      <c r="GL98" s="181">
        <f>EV98/MAX(EV$2:EV$108)</f>
        <v>0</v>
      </c>
      <c r="GM98" s="181">
        <f>EW98/MAX(EW$2:EW$108)</f>
        <v>6.3989919193755079E-4</v>
      </c>
      <c r="GN98" s="181">
        <f>EX98/MAX(EX$2:EX$108)</f>
        <v>7.1125455093205088E-4</v>
      </c>
      <c r="GO98" s="181">
        <f>EY98/MAX(EY$2:EY$108)</f>
        <v>0</v>
      </c>
      <c r="GP98" s="181">
        <f>EZ98/MAX(EZ$2:EZ$108)</f>
        <v>0</v>
      </c>
      <c r="GQ98" s="181">
        <f>FA98/MAX(FA$2:FA$108)</f>
        <v>6.4515123117131717E-4</v>
      </c>
      <c r="GR98" s="181">
        <f>FB98/MAX(FB$2:FB$108)</f>
        <v>1.2427969207468932E-3</v>
      </c>
      <c r="GS98" s="181">
        <f>FC98/MAX(FC$2:FC$108)</f>
        <v>0</v>
      </c>
      <c r="GT98" s="181">
        <f>FD98/MAX(FD$2:FD$108)</f>
        <v>1.167065606722294E-3</v>
      </c>
      <c r="GU98" s="181">
        <f>FE98/MAX(FE$2:FE$108)</f>
        <v>3.558573754910423E-3</v>
      </c>
      <c r="GV98" s="181">
        <f>FF98/MAX(FF$2:FF$108)</f>
        <v>0</v>
      </c>
      <c r="GW98" s="181">
        <f>FG98/MAX(FG$2:FG$108)</f>
        <v>0</v>
      </c>
      <c r="GX98" s="181">
        <f>FH98/MAX(FH$2:FH$108)</f>
        <v>1.2841072683638631E-3</v>
      </c>
      <c r="GY98" s="170">
        <f>MAX(FN98:GX98)</f>
        <v>6.0160468205213362E-2</v>
      </c>
      <c r="GZ98" s="170">
        <f>SUM(FN98:GX98)</f>
        <v>0.20850923729994816</v>
      </c>
      <c r="HA98" s="183">
        <f>GZ98/MAX(GZ$2:GZ$108)</f>
        <v>1.168626058246427E-2</v>
      </c>
      <c r="HB98" s="168">
        <v>99</v>
      </c>
    </row>
    <row r="99" spans="1:210" s="168" customFormat="1" x14ac:dyDescent="0.3">
      <c r="A99" s="168" t="s">
        <v>66</v>
      </c>
      <c r="B99" s="168">
        <v>1.67</v>
      </c>
      <c r="C99" s="168" t="s">
        <v>50</v>
      </c>
      <c r="D99" s="168">
        <v>184</v>
      </c>
      <c r="H99" s="168">
        <v>184</v>
      </c>
      <c r="K99" s="169">
        <f>AVERAGE(H99:J99)</f>
        <v>184</v>
      </c>
      <c r="L99" s="169"/>
      <c r="M99" s="170">
        <f>B99</f>
        <v>1.67</v>
      </c>
      <c r="N99" s="169"/>
      <c r="O99" s="169"/>
      <c r="P99" s="169">
        <f>K99/B99</f>
        <v>110.17964071856288</v>
      </c>
      <c r="Q99" s="171">
        <f>1/B99</f>
        <v>0.5988023952095809</v>
      </c>
      <c r="R99" s="168">
        <f>1/K99</f>
        <v>5.434782608695652E-3</v>
      </c>
      <c r="T99" s="172" t="s">
        <v>422</v>
      </c>
      <c r="U99" s="172" t="s">
        <v>423</v>
      </c>
      <c r="V99" s="173">
        <v>83.96</v>
      </c>
      <c r="W99" s="173">
        <v>57</v>
      </c>
      <c r="X99" s="173">
        <v>0.36</v>
      </c>
      <c r="Y99" s="173">
        <v>0.14000000000000001</v>
      </c>
      <c r="Z99" s="173">
        <v>0.32</v>
      </c>
      <c r="AA99" s="173">
        <v>15.23</v>
      </c>
      <c r="AB99" s="173">
        <v>3.1</v>
      </c>
      <c r="AC99" s="173">
        <v>9.75</v>
      </c>
      <c r="AD99" s="173">
        <v>9</v>
      </c>
      <c r="AE99" s="173">
        <v>0.18</v>
      </c>
      <c r="AF99" s="173">
        <v>7</v>
      </c>
      <c r="AG99" s="173">
        <v>12</v>
      </c>
      <c r="AH99" s="173">
        <v>116</v>
      </c>
      <c r="AI99" s="173">
        <v>1</v>
      </c>
      <c r="AJ99" s="173">
        <v>0.1</v>
      </c>
      <c r="AK99" s="173">
        <v>8.2000000000000003E-2</v>
      </c>
      <c r="AL99" s="173">
        <v>4.8000000000000001E-2</v>
      </c>
      <c r="AM99" s="173">
        <v>0.1</v>
      </c>
      <c r="AN99" s="173">
        <v>4.3</v>
      </c>
      <c r="AO99" s="173">
        <v>1.2E-2</v>
      </c>
      <c r="AP99" s="173">
        <v>2.5999999999999999E-2</v>
      </c>
      <c r="AQ99" s="173">
        <v>0.161</v>
      </c>
      <c r="AR99" s="173">
        <v>4.9000000000000002E-2</v>
      </c>
      <c r="AS99" s="173">
        <v>2.9000000000000001E-2</v>
      </c>
      <c r="AT99" s="173">
        <v>7</v>
      </c>
      <c r="AU99" s="173">
        <v>0</v>
      </c>
      <c r="AV99" s="173">
        <v>7</v>
      </c>
      <c r="AW99" s="173">
        <v>7</v>
      </c>
      <c r="AX99" s="173">
        <v>5.0999999999999996</v>
      </c>
      <c r="AY99" s="173">
        <v>0</v>
      </c>
      <c r="AZ99" s="173">
        <v>25</v>
      </c>
      <c r="BA99" s="173">
        <v>1</v>
      </c>
      <c r="BB99" s="173">
        <v>0</v>
      </c>
      <c r="BC99" s="173">
        <v>1</v>
      </c>
      <c r="BD99" s="173">
        <v>14</v>
      </c>
      <c r="BE99" s="173">
        <v>2</v>
      </c>
      <c r="BF99" s="173">
        <v>0</v>
      </c>
      <c r="BG99" s="173">
        <v>44</v>
      </c>
      <c r="BH99" s="173">
        <v>0.12</v>
      </c>
      <c r="BI99" s="173">
        <v>0</v>
      </c>
      <c r="BJ99" s="173">
        <v>0</v>
      </c>
      <c r="BK99" s="173">
        <v>4.4000000000000004</v>
      </c>
      <c r="BL99" s="173">
        <v>2.1999999999999999E-2</v>
      </c>
      <c r="BM99" s="173">
        <v>8.4000000000000005E-2</v>
      </c>
      <c r="BN99" s="173">
        <v>9.4E-2</v>
      </c>
      <c r="BO99" s="173">
        <v>0</v>
      </c>
      <c r="BP99" s="173">
        <v>140</v>
      </c>
      <c r="BQ99" s="172" t="s">
        <v>382</v>
      </c>
      <c r="BR99" s="179">
        <v>161</v>
      </c>
      <c r="BS99" s="172" t="s">
        <v>410</v>
      </c>
      <c r="BT99" s="173">
        <v>10</v>
      </c>
      <c r="BU99" s="168">
        <f>AVERAGE(BP99,BR99)</f>
        <v>150.5</v>
      </c>
      <c r="BV99" s="168">
        <f>_xlfn.STDEV.P(BP99,BR99)</f>
        <v>10.5</v>
      </c>
      <c r="BW99" s="168">
        <f>(1-BT99/100)*K99</f>
        <v>165.6</v>
      </c>
      <c r="BX99" s="174">
        <f>(V99/100)*$BW99</f>
        <v>139.03775999999999</v>
      </c>
      <c r="BY99" s="174">
        <f>(W99/100)*$BW99</f>
        <v>94.391999999999982</v>
      </c>
      <c r="BZ99" s="174">
        <f>(X99/100)*$BW99</f>
        <v>0.59615999999999991</v>
      </c>
      <c r="CA99" s="174">
        <f>(Y99/100)*$BW99</f>
        <v>0.23184000000000002</v>
      </c>
      <c r="CB99" s="174">
        <f>(Z99/100)*$BW99</f>
        <v>0.52992000000000006</v>
      </c>
      <c r="CC99" s="174">
        <f>(AA99/100)*$BW99</f>
        <v>25.220879999999998</v>
      </c>
      <c r="CD99" s="174">
        <f>(AB99/100)*$BW99</f>
        <v>5.1335999999999995</v>
      </c>
      <c r="CE99" s="174">
        <f>(AC99/100)*$BW99</f>
        <v>16.146000000000001</v>
      </c>
      <c r="CF99" s="174">
        <f>(AD99/100)*$BW99</f>
        <v>14.903999999999998</v>
      </c>
      <c r="CG99" s="174">
        <f>(AE99/100)*$BW99</f>
        <v>0.29807999999999996</v>
      </c>
      <c r="CH99" s="174">
        <f>(AF99/100)*$BW99</f>
        <v>11.592000000000001</v>
      </c>
      <c r="CI99" s="174">
        <f>(AG99/100)*$BW99</f>
        <v>19.872</v>
      </c>
      <c r="CJ99" s="174">
        <f>(AH99/100)*$BW99</f>
        <v>192.09599999999998</v>
      </c>
      <c r="CK99" s="174">
        <f>(AI99/100)*$BW99</f>
        <v>1.6559999999999999</v>
      </c>
      <c r="CL99" s="174">
        <f>(AJ99/100)*$BW99</f>
        <v>0.1656</v>
      </c>
      <c r="CM99" s="174">
        <f>(AK99/100)*$BW99</f>
        <v>0.135792</v>
      </c>
      <c r="CN99" s="174">
        <f>(AL99/100)*$BW99</f>
        <v>7.9488000000000003E-2</v>
      </c>
      <c r="CO99" s="174">
        <f>(AM99/100)*$BW99</f>
        <v>0.1656</v>
      </c>
      <c r="CP99" s="174">
        <f>(AN99/100)*$BW99</f>
        <v>7.1207999999999991</v>
      </c>
      <c r="CQ99" s="174">
        <f>(AO99/100)*$BW99</f>
        <v>1.9872000000000001E-2</v>
      </c>
      <c r="CR99" s="174">
        <f>(AP99/100)*$BW99</f>
        <v>4.3055999999999997E-2</v>
      </c>
      <c r="CS99" s="174">
        <f>(AQ99/100)*$BW99</f>
        <v>0.26661600000000002</v>
      </c>
      <c r="CT99" s="174">
        <f>(AR99/100)*$BW99</f>
        <v>8.1143999999999994E-2</v>
      </c>
      <c r="CU99" s="174">
        <f>(AS99/100)*$BW99</f>
        <v>4.8023999999999997E-2</v>
      </c>
      <c r="CV99" s="174">
        <f>(AT99/100)*$BW99</f>
        <v>11.592000000000001</v>
      </c>
      <c r="CW99" s="174">
        <f>(AU99/100)*$BW99</f>
        <v>0</v>
      </c>
      <c r="CX99" s="174">
        <f>(AV99/100)*$BW99</f>
        <v>11.592000000000001</v>
      </c>
      <c r="CY99" s="174">
        <f>(AW99/100)*$BW99</f>
        <v>11.592000000000001</v>
      </c>
      <c r="CZ99" s="174">
        <f>(AX99/100)*$BW99</f>
        <v>8.4455999999999989</v>
      </c>
      <c r="DA99" s="174">
        <f>(AY99/100)*$BW99</f>
        <v>0</v>
      </c>
      <c r="DB99" s="174">
        <f>(AZ99/100)*$BW99</f>
        <v>41.4</v>
      </c>
      <c r="DC99" s="174">
        <f>(BA99/100)*$BW99</f>
        <v>1.6559999999999999</v>
      </c>
      <c r="DD99" s="174">
        <f>(BB99/100)*$BW99</f>
        <v>0</v>
      </c>
      <c r="DE99" s="174">
        <f>(BC99/100)*$BW99</f>
        <v>1.6559999999999999</v>
      </c>
      <c r="DF99" s="174">
        <f>(BD99/100)*$BW99</f>
        <v>23.184000000000001</v>
      </c>
      <c r="DG99" s="174">
        <f>(BE99/100)*$BW99</f>
        <v>3.3119999999999998</v>
      </c>
      <c r="DH99" s="174">
        <f>(BF99/100)*$BW99</f>
        <v>0</v>
      </c>
      <c r="DI99" s="174">
        <f>(BG99/100)*$BW99</f>
        <v>72.864000000000004</v>
      </c>
      <c r="DJ99" s="174">
        <f>(BH99/100)*$BW99</f>
        <v>0.19871999999999998</v>
      </c>
      <c r="DK99" s="174">
        <f>(BI99/100)*$BW99</f>
        <v>0</v>
      </c>
      <c r="DL99" s="174">
        <f>(BJ99/100)*$BW99</f>
        <v>0</v>
      </c>
      <c r="DM99" s="174">
        <f>(BK99/100)*$BW99</f>
        <v>7.2864000000000004</v>
      </c>
      <c r="DN99" s="174">
        <f>(BL99/100)*$BW99</f>
        <v>3.6431999999999992E-2</v>
      </c>
      <c r="DO99" s="174">
        <f>(BM99/100)*$BW99</f>
        <v>0.13910400000000001</v>
      </c>
      <c r="DP99" s="174">
        <f>(BN99/100)*$BW99</f>
        <v>0.155664</v>
      </c>
      <c r="DQ99" s="174">
        <f>(BO99/100)*$BW99</f>
        <v>0</v>
      </c>
      <c r="DR99" s="174"/>
      <c r="DS99" s="174">
        <f>BX99/$M99</f>
        <v>83.256143712574854</v>
      </c>
      <c r="DT99" s="174">
        <f>BY99/$M99</f>
        <v>56.522155688622746</v>
      </c>
      <c r="DU99" s="174">
        <f>BZ99/$M99</f>
        <v>0.35698203592814365</v>
      </c>
      <c r="DV99" s="174">
        <f>CA99/$M99</f>
        <v>0.13882634730538923</v>
      </c>
      <c r="DW99" s="174">
        <f>CB99/$M99</f>
        <v>0.31731736526946114</v>
      </c>
      <c r="DX99" s="174">
        <f>CC99/$M99</f>
        <v>15.102323353293412</v>
      </c>
      <c r="DY99" s="174">
        <f>CD99/$M99</f>
        <v>3.0740119760479039</v>
      </c>
      <c r="DZ99" s="174">
        <f>CE99/$M99</f>
        <v>9.6682634730538926</v>
      </c>
      <c r="EA99" s="174">
        <f>CF99/$M99</f>
        <v>8.9245508982035915</v>
      </c>
      <c r="EB99" s="174">
        <f>CG99/$M99</f>
        <v>0.17849101796407182</v>
      </c>
      <c r="EC99" s="174">
        <f>CH99/$M99</f>
        <v>6.9413173652694615</v>
      </c>
      <c r="ED99" s="174">
        <f>CI99/$M99</f>
        <v>11.89940119760479</v>
      </c>
      <c r="EE99" s="174">
        <f>CJ99/$M99</f>
        <v>115.02754491017963</v>
      </c>
      <c r="EF99" s="174">
        <f>CK99/$M99</f>
        <v>0.99161676646706587</v>
      </c>
      <c r="EG99" s="174">
        <f>CL99/$M99</f>
        <v>9.9161676646706595E-2</v>
      </c>
      <c r="EH99" s="174">
        <f>CM99/$M99</f>
        <v>8.1312574850299399E-2</v>
      </c>
      <c r="EI99" s="174">
        <f>CN99/$M99</f>
        <v>4.7597604790419162E-2</v>
      </c>
      <c r="EJ99" s="174">
        <f>CO99/$M99</f>
        <v>9.9161676646706595E-2</v>
      </c>
      <c r="EK99" s="174">
        <f>CP99/$M99</f>
        <v>4.2639520958083832</v>
      </c>
      <c r="EL99" s="174">
        <f>CQ99/$M99</f>
        <v>1.1899401197604791E-2</v>
      </c>
      <c r="EM99" s="174">
        <f>CR99/$M99</f>
        <v>2.5782035928143713E-2</v>
      </c>
      <c r="EN99" s="174">
        <f>CS99/$M99</f>
        <v>0.15965029940119763</v>
      </c>
      <c r="EO99" s="174">
        <f>CT99/$M99</f>
        <v>4.8589221556886227E-2</v>
      </c>
      <c r="EP99" s="174">
        <f>CU99/$M99</f>
        <v>2.8756886227544909E-2</v>
      </c>
      <c r="EQ99" s="174">
        <f>CV99/$M99</f>
        <v>6.9413173652694615</v>
      </c>
      <c r="ER99" s="174">
        <f>CW99/$M99</f>
        <v>0</v>
      </c>
      <c r="ES99" s="174">
        <f>CX99/$M99</f>
        <v>6.9413173652694615</v>
      </c>
      <c r="ET99" s="174">
        <f>CY99/$M99</f>
        <v>6.9413173652694615</v>
      </c>
      <c r="EU99" s="174">
        <f>CZ99/$M99</f>
        <v>5.0572455089820352</v>
      </c>
      <c r="EV99" s="174">
        <f>DA99/$M99</f>
        <v>0</v>
      </c>
      <c r="EW99" s="174">
        <f>DB99/$M99</f>
        <v>24.790419161676645</v>
      </c>
      <c r="EX99" s="174">
        <f>DC99/$M99</f>
        <v>0.99161676646706587</v>
      </c>
      <c r="EY99" s="174">
        <f>DD99/$M99</f>
        <v>0</v>
      </c>
      <c r="EZ99" s="174">
        <f>DE99/$M99</f>
        <v>0.99161676646706587</v>
      </c>
      <c r="FA99" s="174">
        <f>DF99/$M99</f>
        <v>13.882634730538923</v>
      </c>
      <c r="FB99" s="174">
        <f>DG99/$M99</f>
        <v>1.9832335329341317</v>
      </c>
      <c r="FC99" s="174">
        <f>DH99/$M99</f>
        <v>0</v>
      </c>
      <c r="FD99" s="174">
        <f>DI99/$M99</f>
        <v>43.631137724550904</v>
      </c>
      <c r="FE99" s="174">
        <f>DJ99/$M99</f>
        <v>0.11899401197604789</v>
      </c>
      <c r="FF99" s="174">
        <f>DK99/$M99</f>
        <v>0</v>
      </c>
      <c r="FG99" s="174">
        <f>DL99/$M99</f>
        <v>0</v>
      </c>
      <c r="FH99" s="174">
        <f>DM99/$M99</f>
        <v>4.3631137724550904</v>
      </c>
      <c r="FI99" s="174">
        <f>DN99/$M99</f>
        <v>2.1815568862275446E-2</v>
      </c>
      <c r="FJ99" s="174">
        <f>DO99/$M99</f>
        <v>8.3295808383233541E-2</v>
      </c>
      <c r="FK99" s="174">
        <f>DP99/$M99</f>
        <v>9.3211976047904196E-2</v>
      </c>
      <c r="FL99" s="174">
        <f>DQ99/$M99</f>
        <v>0</v>
      </c>
      <c r="FN99" s="181">
        <f>DT99/MAX(DT$2:DT$108)</f>
        <v>8.6494044877278402E-3</v>
      </c>
      <c r="FO99" s="181">
        <f>DU99/MAX(DU$2:DU$108)</f>
        <v>1.9249298824270242E-3</v>
      </c>
      <c r="FP99" s="181">
        <f>DY99/MAX(DY$2:DY$108)</f>
        <v>5.9847357915747454E-2</v>
      </c>
      <c r="FQ99" s="181">
        <f>EA99/MAX(EA$2:EA$108)</f>
        <v>4.5917631705101828E-3</v>
      </c>
      <c r="FR99" s="181">
        <f>EB99/MAX(EB$2:EB$108)</f>
        <v>2.1427290609343924E-3</v>
      </c>
      <c r="FS99" s="181">
        <f>EC99/MAX(EC$2:EC$108)</f>
        <v>1.7574707045239665E-2</v>
      </c>
      <c r="FT99" s="181">
        <f>ED99/MAX(ED$2:ED$108)</f>
        <v>6.1371992856392478E-3</v>
      </c>
      <c r="FU99" s="181">
        <f>EE99/MAX(EE$2:EE$108)</f>
        <v>2.0746073028561667E-2</v>
      </c>
      <c r="FV99" s="181">
        <f>EF99/MAX(EF$2:EF$108)</f>
        <v>8.4414781363322661E-4</v>
      </c>
      <c r="FW99" s="181">
        <f>EG99/MAX(EG$2:EG$108)</f>
        <v>7.7833764489354295E-3</v>
      </c>
      <c r="FX99" s="181">
        <f>EH99/MAX(EH$2:EH$108)</f>
        <v>1.7331656018221286E-2</v>
      </c>
      <c r="FY99" s="181">
        <f>EI99/MAX(EI$2:EI$108)</f>
        <v>3.8874928026336581E-3</v>
      </c>
      <c r="FZ99" s="181">
        <f>EJ99/MAX(EJ$2:EJ$108)</f>
        <v>1.6293449430900659E-4</v>
      </c>
      <c r="GA99" s="181">
        <f>EK99/MAX(EK$2:EK$108)</f>
        <v>1.1029922952305302E-2</v>
      </c>
      <c r="GB99" s="181">
        <f>EL99/MAX(EL$2:EL$108)</f>
        <v>8.4435353229176898E-4</v>
      </c>
      <c r="GC99" s="181">
        <f>EM99/MAX(EM$2:EM$108)</f>
        <v>2.9070943984606966E-3</v>
      </c>
      <c r="GD99" s="181">
        <f>EN99/MAX(EN$2:EN$108)</f>
        <v>1.506233361262072E-3</v>
      </c>
      <c r="GE99" s="181">
        <f>EO99/MAX(EO$2:EO$108)</f>
        <v>6.1792348971847228E-3</v>
      </c>
      <c r="GF99" s="181">
        <f>EP99/MAX(EP$2:EP$108)</f>
        <v>8.9221455548878555E-3</v>
      </c>
      <c r="GG99" s="181">
        <f>EQ99/MAX(EQ$2:EQ$108)</f>
        <v>2.1128063114495767E-3</v>
      </c>
      <c r="GH99" s="181">
        <f>ER99/MAX(ER$2:ER$108)</f>
        <v>0</v>
      </c>
      <c r="GI99" s="181">
        <f>ES99/MAX(ES$2:ES$108)</f>
        <v>5.733941249605576E-3</v>
      </c>
      <c r="GJ99" s="181">
        <f>ET99/MAX(ET$2:ET$108)</f>
        <v>1.3286720102930331E-3</v>
      </c>
      <c r="GK99" s="181">
        <f>EU99/MAX(EU$2:EU$108)</f>
        <v>3.8276219557101488E-3</v>
      </c>
      <c r="GL99" s="181">
        <f>EV99/MAX(EV$2:EV$108)</f>
        <v>0</v>
      </c>
      <c r="GM99" s="181">
        <f>EW99/MAX(EW$2:EW$108)</f>
        <v>2.2816085376309406E-4</v>
      </c>
      <c r="GN99" s="181">
        <f>EX99/MAX(EX$2:EX$108)</f>
        <v>1.8259426217802395E-4</v>
      </c>
      <c r="GO99" s="181">
        <f>EY99/MAX(EY$2:EY$108)</f>
        <v>0</v>
      </c>
      <c r="GP99" s="181">
        <f>EZ99/MAX(EZ$2:EZ$108)</f>
        <v>4.3849930663977551E-5</v>
      </c>
      <c r="GQ99" s="181">
        <f>FA99/MAX(FA$2:FA$108)</f>
        <v>2.5763752864949908E-4</v>
      </c>
      <c r="GR99" s="181">
        <f>FB99/MAX(FB$2:FB$108)</f>
        <v>1.7402867023693364E-4</v>
      </c>
      <c r="GS99" s="181">
        <f>FC99/MAX(FC$2:FC$108)</f>
        <v>0</v>
      </c>
      <c r="GT99" s="181">
        <f>FD99/MAX(FD$2:FD$108)</f>
        <v>1.363745315903498E-3</v>
      </c>
      <c r="GU99" s="181">
        <f>FE99/MAX(FE$2:FE$108)</f>
        <v>1.8271240537792342E-3</v>
      </c>
      <c r="GV99" s="181">
        <f>FF99/MAX(FF$2:FF$108)</f>
        <v>0</v>
      </c>
      <c r="GW99" s="181">
        <f>FG99/MAX(FG$2:FG$108)</f>
        <v>0</v>
      </c>
      <c r="GX99" s="181">
        <f>FH99/MAX(FH$2:FH$108)</f>
        <v>1.9779468735946601E-3</v>
      </c>
      <c r="GY99" s="170">
        <f>MAX(FN99:GX99)</f>
        <v>5.9847357915747454E-2</v>
      </c>
      <c r="GZ99" s="170">
        <f>SUM(FN99:GX99)</f>
        <v>0.20207088516673974</v>
      </c>
      <c r="HA99" s="183">
        <f>GZ99/MAX(GZ$2:GZ$108)</f>
        <v>1.1325412009400323E-2</v>
      </c>
      <c r="HB99" s="168">
        <v>100</v>
      </c>
    </row>
    <row r="100" spans="1:210" s="168" customFormat="1" x14ac:dyDescent="0.3">
      <c r="A100" s="168" t="s">
        <v>613</v>
      </c>
      <c r="B100" s="168">
        <v>19.420000000000002</v>
      </c>
      <c r="C100" s="168">
        <v>1</v>
      </c>
      <c r="D100" s="168">
        <f>12*24</f>
        <v>288</v>
      </c>
      <c r="G100" s="168" t="s">
        <v>612</v>
      </c>
      <c r="H100" s="168">
        <f>D100*456/16</f>
        <v>8208</v>
      </c>
      <c r="K100" s="169">
        <f>AVERAGE(H100:J100)</f>
        <v>8208</v>
      </c>
      <c r="M100" s="171">
        <f>B100</f>
        <v>19.420000000000002</v>
      </c>
      <c r="Q100" s="171">
        <f>1/B100</f>
        <v>5.1493305870236865E-2</v>
      </c>
      <c r="T100" s="184" t="s">
        <v>631</v>
      </c>
      <c r="U100" s="184" t="s">
        <v>632</v>
      </c>
      <c r="V100" s="185">
        <v>92.77</v>
      </c>
      <c r="W100" s="185">
        <v>41</v>
      </c>
      <c r="X100" s="185">
        <v>0.36</v>
      </c>
      <c r="Y100" s="185">
        <v>0</v>
      </c>
      <c r="Z100" s="185">
        <v>0.11</v>
      </c>
      <c r="AA100" s="185">
        <v>2.97</v>
      </c>
      <c r="AB100" s="185">
        <v>0</v>
      </c>
      <c r="AC100" s="176"/>
      <c r="AD100" s="185">
        <v>4</v>
      </c>
      <c r="AE100" s="185">
        <v>0</v>
      </c>
      <c r="AF100" s="185">
        <v>7</v>
      </c>
      <c r="AG100" s="185">
        <v>13</v>
      </c>
      <c r="AH100" s="185">
        <v>33</v>
      </c>
      <c r="AI100" s="185">
        <v>3</v>
      </c>
      <c r="AJ100" s="185">
        <v>0</v>
      </c>
      <c r="AK100" s="185">
        <v>3.0000000000000001E-3</v>
      </c>
      <c r="AL100" s="185">
        <v>8.9999999999999993E-3</v>
      </c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85">
        <v>0</v>
      </c>
      <c r="BP100" s="185">
        <v>29.8</v>
      </c>
      <c r="BQ100" s="184" t="s">
        <v>581</v>
      </c>
      <c r="BR100" s="185">
        <v>357</v>
      </c>
      <c r="BS100" s="184" t="s">
        <v>633</v>
      </c>
      <c r="BT100" s="185">
        <v>0</v>
      </c>
      <c r="BU100" s="168">
        <f>AVERAGE(BP100,BR100)</f>
        <v>193.4</v>
      </c>
      <c r="BV100" s="168">
        <f>_xlfn.STDEV.P(BP100,BR100)</f>
        <v>163.59999999999997</v>
      </c>
      <c r="BW100" s="168">
        <f>(1-BT100/100)*K100</f>
        <v>8208</v>
      </c>
      <c r="BX100" s="174">
        <f>(V100/100)*$BW100</f>
        <v>7614.5616</v>
      </c>
      <c r="BY100" s="174">
        <f>(W100/100)*$BW100</f>
        <v>3365.2799999999997</v>
      </c>
      <c r="BZ100" s="174">
        <f>(X100/100)*$BW100</f>
        <v>29.5488</v>
      </c>
      <c r="CA100" s="174">
        <f>(Y100/100)*$BW100</f>
        <v>0</v>
      </c>
      <c r="CB100" s="174">
        <f>(Z100/100)*$BW100</f>
        <v>9.0288000000000004</v>
      </c>
      <c r="CC100" s="174">
        <f>(AA100/100)*$BW100</f>
        <v>243.77760000000001</v>
      </c>
      <c r="CD100" s="174">
        <f>(AB100/100)*$BW100</f>
        <v>0</v>
      </c>
      <c r="CE100" s="174">
        <f>(AC100/100)*$BW100</f>
        <v>0</v>
      </c>
      <c r="CF100" s="174">
        <f>(AD100/100)*$BW100</f>
        <v>328.32</v>
      </c>
      <c r="CG100" s="174">
        <f>(AE100/100)*$BW100</f>
        <v>0</v>
      </c>
      <c r="CH100" s="174">
        <f>(AF100/100)*$BW100</f>
        <v>574.56000000000006</v>
      </c>
      <c r="CI100" s="174">
        <f>(AG100/100)*$BW100</f>
        <v>1067.04</v>
      </c>
      <c r="CJ100" s="174">
        <f>(AH100/100)*$BW100</f>
        <v>2708.6400000000003</v>
      </c>
      <c r="CK100" s="174">
        <f>(AI100/100)*$BW100</f>
        <v>246.23999999999998</v>
      </c>
      <c r="CL100" s="174">
        <f>(AJ100/100)*$BW100</f>
        <v>0</v>
      </c>
      <c r="CM100" s="174">
        <f>(AK100/100)*$BW100</f>
        <v>0.24624000000000001</v>
      </c>
      <c r="CN100" s="174">
        <f>(AL100/100)*$BW100</f>
        <v>0.73871999999999993</v>
      </c>
      <c r="CO100" s="174">
        <f>(AM100/100)*$BW100</f>
        <v>0</v>
      </c>
      <c r="CP100" s="174">
        <f>(AN100/100)*$BW100</f>
        <v>0</v>
      </c>
      <c r="CQ100" s="174">
        <f>(AO100/100)*$BW100</f>
        <v>0</v>
      </c>
      <c r="CR100" s="174">
        <f>(AP100/100)*$BW100</f>
        <v>0</v>
      </c>
      <c r="CS100" s="174">
        <f>(AQ100/100)*$BW100</f>
        <v>0</v>
      </c>
      <c r="CT100" s="174">
        <f>(AR100/100)*$BW100</f>
        <v>0</v>
      </c>
      <c r="CU100" s="174">
        <f>(AS100/100)*$BW100</f>
        <v>0</v>
      </c>
      <c r="CV100" s="174">
        <f>(AT100/100)*$BW100</f>
        <v>0</v>
      </c>
      <c r="CW100" s="174">
        <f>(AU100/100)*$BW100</f>
        <v>0</v>
      </c>
      <c r="CX100" s="174">
        <f>(AV100/100)*$BW100</f>
        <v>0</v>
      </c>
      <c r="CY100" s="174">
        <f>(AW100/100)*$BW100</f>
        <v>0</v>
      </c>
      <c r="CZ100" s="174">
        <f>(AX100/100)*$BW100</f>
        <v>0</v>
      </c>
      <c r="DA100" s="174">
        <f>(AY100/100)*$BW100</f>
        <v>0</v>
      </c>
      <c r="DB100" s="174">
        <f>(AZ100/100)*$BW100</f>
        <v>0</v>
      </c>
      <c r="DC100" s="174">
        <f>(BA100/100)*$BW100</f>
        <v>0</v>
      </c>
      <c r="DD100" s="174">
        <f>(BB100/100)*$BW100</f>
        <v>0</v>
      </c>
      <c r="DE100" s="174">
        <f>(BC100/100)*$BW100</f>
        <v>0</v>
      </c>
      <c r="DF100" s="174">
        <f>(BD100/100)*$BW100</f>
        <v>0</v>
      </c>
      <c r="DG100" s="174">
        <f>(BE100/100)*$BW100</f>
        <v>0</v>
      </c>
      <c r="DH100" s="174">
        <f>(BF100/100)*$BW100</f>
        <v>0</v>
      </c>
      <c r="DI100" s="174">
        <f>(BG100/100)*$BW100</f>
        <v>0</v>
      </c>
      <c r="DJ100" s="174">
        <f>(BH100/100)*$BW100</f>
        <v>0</v>
      </c>
      <c r="DK100" s="174">
        <f>(BI100/100)*$BW100</f>
        <v>0</v>
      </c>
      <c r="DL100" s="174">
        <f>(BJ100/100)*$BW100</f>
        <v>0</v>
      </c>
      <c r="DM100" s="174">
        <f>(BK100/100)*$BW100</f>
        <v>0</v>
      </c>
      <c r="DN100" s="174">
        <f>(BL100/100)*$BW100</f>
        <v>0</v>
      </c>
      <c r="DO100" s="174">
        <f>(BM100/100)*$BW100</f>
        <v>0</v>
      </c>
      <c r="DP100" s="174">
        <f>(BN100/100)*$BW100</f>
        <v>0</v>
      </c>
      <c r="DQ100" s="174">
        <f>(BO100/100)*$BW100</f>
        <v>0</v>
      </c>
      <c r="DR100" s="174"/>
      <c r="DS100" s="174">
        <f>BX100/$M100</f>
        <v>392.09894953656021</v>
      </c>
      <c r="DT100" s="174">
        <f>BY100/$M100</f>
        <v>173.2893923789907</v>
      </c>
      <c r="DU100" s="174">
        <f>BZ100/$M100</f>
        <v>1.521565396498455</v>
      </c>
      <c r="DV100" s="174">
        <f>CA100/$M100</f>
        <v>0</v>
      </c>
      <c r="DW100" s="174">
        <f>CB100/$M100</f>
        <v>0.46492276004119465</v>
      </c>
      <c r="DX100" s="174">
        <f>CC100/$M100</f>
        <v>12.552914521112255</v>
      </c>
      <c r="DY100" s="174">
        <f>CD100/$M100</f>
        <v>0</v>
      </c>
      <c r="DZ100" s="174">
        <f>CE100/$M100</f>
        <v>0</v>
      </c>
      <c r="EA100" s="174">
        <f>CF100/$M100</f>
        <v>16.906282183316168</v>
      </c>
      <c r="EB100" s="174">
        <f>CG100/$M100</f>
        <v>0</v>
      </c>
      <c r="EC100" s="174">
        <f>CH100/$M100</f>
        <v>29.585993820803296</v>
      </c>
      <c r="ED100" s="174">
        <f>CI100/$M100</f>
        <v>54.945417095777543</v>
      </c>
      <c r="EE100" s="174">
        <f>CJ100/$M100</f>
        <v>139.4768280123584</v>
      </c>
      <c r="EF100" s="174">
        <f>CK100/$M100</f>
        <v>12.679711637487124</v>
      </c>
      <c r="EG100" s="174">
        <f>CL100/$M100</f>
        <v>0</v>
      </c>
      <c r="EH100" s="174">
        <f>CM100/$M100</f>
        <v>1.2679711637487127E-2</v>
      </c>
      <c r="EI100" s="174">
        <f>CN100/$M100</f>
        <v>3.8039134912461373E-2</v>
      </c>
      <c r="EJ100" s="174">
        <f>CO100/$M100</f>
        <v>0</v>
      </c>
      <c r="EK100" s="174">
        <f>CP100/$M100</f>
        <v>0</v>
      </c>
      <c r="EL100" s="174">
        <f>CQ100/$M100</f>
        <v>0</v>
      </c>
      <c r="EM100" s="174">
        <f>CR100/$M100</f>
        <v>0</v>
      </c>
      <c r="EN100" s="174">
        <f>CS100/$M100</f>
        <v>0</v>
      </c>
      <c r="EO100" s="174">
        <f>CT100/$M100</f>
        <v>0</v>
      </c>
      <c r="EP100" s="174">
        <f>CU100/$M100</f>
        <v>0</v>
      </c>
      <c r="EQ100" s="174">
        <f>CV100/$M100</f>
        <v>0</v>
      </c>
      <c r="ER100" s="174">
        <f>CW100/$M100</f>
        <v>0</v>
      </c>
      <c r="ES100" s="174">
        <f>CX100/$M100</f>
        <v>0</v>
      </c>
      <c r="ET100" s="174">
        <f>CY100/$M100</f>
        <v>0</v>
      </c>
      <c r="EU100" s="174">
        <f>CZ100/$M100</f>
        <v>0</v>
      </c>
      <c r="EV100" s="174">
        <f>DA100/$M100</f>
        <v>0</v>
      </c>
      <c r="EW100" s="174">
        <f>DB100/$M100</f>
        <v>0</v>
      </c>
      <c r="EX100" s="174">
        <f>DC100/$M100</f>
        <v>0</v>
      </c>
      <c r="EY100" s="174">
        <f>DD100/$M100</f>
        <v>0</v>
      </c>
      <c r="EZ100" s="174">
        <f>DE100/$M100</f>
        <v>0</v>
      </c>
      <c r="FA100" s="174">
        <f>DF100/$M100</f>
        <v>0</v>
      </c>
      <c r="FB100" s="174">
        <f>DG100/$M100</f>
        <v>0</v>
      </c>
      <c r="FC100" s="174">
        <f>DH100/$M100</f>
        <v>0</v>
      </c>
      <c r="FD100" s="174">
        <f>DI100/$M100</f>
        <v>0</v>
      </c>
      <c r="FE100" s="174">
        <f>DJ100/$M100</f>
        <v>0</v>
      </c>
      <c r="FF100" s="174">
        <f>DK100/$M100</f>
        <v>0</v>
      </c>
      <c r="FG100" s="174">
        <f>DL100/$M100</f>
        <v>0</v>
      </c>
      <c r="FH100" s="174">
        <f>DM100/$M100</f>
        <v>0</v>
      </c>
      <c r="FI100" s="174">
        <f>DN100/$M100</f>
        <v>0</v>
      </c>
      <c r="FJ100" s="174">
        <f>DO100/$M100</f>
        <v>0</v>
      </c>
      <c r="FK100" s="174">
        <f>DP100/$M100</f>
        <v>0</v>
      </c>
      <c r="FL100" s="174">
        <f>DQ100/$M100</f>
        <v>0</v>
      </c>
      <c r="FN100" s="181">
        <f>DT100/MAX(DT$2:DT$108)</f>
        <v>2.6517920802163843E-2</v>
      </c>
      <c r="FO100" s="181">
        <f>DU100/MAX(DU$2:DU$108)</f>
        <v>8.2046333008654656E-3</v>
      </c>
      <c r="FP100" s="181">
        <f>DY100/MAX(DY$2:DY$108)</f>
        <v>0</v>
      </c>
      <c r="FQ100" s="181">
        <f>EA100/MAX(EA$2:EA$108)</f>
        <v>8.6984370154950443E-3</v>
      </c>
      <c r="FR100" s="181">
        <f>EB100/MAX(EB$2:EB$108)</f>
        <v>0</v>
      </c>
      <c r="FS100" s="181">
        <f>EC100/MAX(EC$2:EC$108)</f>
        <v>7.4908716412320941E-2</v>
      </c>
      <c r="FT100" s="181">
        <f>ED100/MAX(ED$2:ED$108)</f>
        <v>2.8338482663920354E-2</v>
      </c>
      <c r="FU100" s="181">
        <f>EE100/MAX(EE$2:EE$108)</f>
        <v>2.5155683032233849E-2</v>
      </c>
      <c r="FV100" s="181">
        <f>EF100/MAX(EF$2:EF$108)</f>
        <v>1.0794039812799017E-2</v>
      </c>
      <c r="FW100" s="181">
        <f>EG100/MAX(EG$2:EG$108)</f>
        <v>0</v>
      </c>
      <c r="FX100" s="181">
        <f>EH100/MAX(EH$2:EH$108)</f>
        <v>2.7026619304056521E-3</v>
      </c>
      <c r="FY100" s="181">
        <f>EI100/MAX(EI$2:EI$108)</f>
        <v>3.1068131230916514E-3</v>
      </c>
      <c r="FZ100" s="181">
        <f>EJ100/MAX(EJ$2:EJ$108)</f>
        <v>0</v>
      </c>
      <c r="GA100" s="181">
        <f>EK100/MAX(EK$2:EK$108)</f>
        <v>0</v>
      </c>
      <c r="GB100" s="181">
        <f>EL100/MAX(EL$2:EL$108)</f>
        <v>0</v>
      </c>
      <c r="GC100" s="181">
        <f>EM100/MAX(EM$2:EM$108)</f>
        <v>0</v>
      </c>
      <c r="GD100" s="181">
        <f>EN100/MAX(EN$2:EN$108)</f>
        <v>0</v>
      </c>
      <c r="GE100" s="181">
        <f>EO100/MAX(EO$2:EO$108)</f>
        <v>0</v>
      </c>
      <c r="GF100" s="181">
        <f>EP100/MAX(EP$2:EP$108)</f>
        <v>0</v>
      </c>
      <c r="GG100" s="181">
        <f>EQ100/MAX(EQ$2:EQ$108)</f>
        <v>0</v>
      </c>
      <c r="GH100" s="181">
        <f>ER100/MAX(ER$2:ER$108)</f>
        <v>0</v>
      </c>
      <c r="GI100" s="181">
        <f>ES100/MAX(ES$2:ES$108)</f>
        <v>0</v>
      </c>
      <c r="GJ100" s="181">
        <f>ET100/MAX(ET$2:ET$108)</f>
        <v>0</v>
      </c>
      <c r="GK100" s="181">
        <f>EU100/MAX(EU$2:EU$108)</f>
        <v>0</v>
      </c>
      <c r="GL100" s="181">
        <f>EV100/MAX(EV$2:EV$108)</f>
        <v>0</v>
      </c>
      <c r="GM100" s="181">
        <f>EW100/MAX(EW$2:EW$108)</f>
        <v>0</v>
      </c>
      <c r="GN100" s="181">
        <f>EX100/MAX(EX$2:EX$108)</f>
        <v>0</v>
      </c>
      <c r="GO100" s="181">
        <f>EY100/MAX(EY$2:EY$108)</f>
        <v>0</v>
      </c>
      <c r="GP100" s="181">
        <f>EZ100/MAX(EZ$2:EZ$108)</f>
        <v>0</v>
      </c>
      <c r="GQ100" s="181">
        <f>FA100/MAX(FA$2:FA$108)</f>
        <v>0</v>
      </c>
      <c r="GR100" s="181">
        <f>FB100/MAX(FB$2:FB$108)</f>
        <v>0</v>
      </c>
      <c r="GS100" s="181">
        <f>FC100/MAX(FC$2:FC$108)</f>
        <v>0</v>
      </c>
      <c r="GT100" s="181">
        <f>FD100/MAX(FD$2:FD$108)</f>
        <v>0</v>
      </c>
      <c r="GU100" s="181">
        <f>FE100/MAX(FE$2:FE$108)</f>
        <v>0</v>
      </c>
      <c r="GV100" s="181">
        <f>FF100/MAX(FF$2:FF$108)</f>
        <v>0</v>
      </c>
      <c r="GW100" s="181">
        <f>FG100/MAX(FG$2:FG$108)</f>
        <v>0</v>
      </c>
      <c r="GX100" s="181">
        <f>FH100/MAX(FH$2:FH$108)</f>
        <v>0</v>
      </c>
      <c r="GY100" s="170">
        <f>MAX(FN100:GX100)</f>
        <v>7.4908716412320941E-2</v>
      </c>
      <c r="GZ100" s="170">
        <f>SUM(FN100:GX100)</f>
        <v>0.18842738809329584</v>
      </c>
      <c r="HA100" s="183">
        <f>GZ100/MAX(GZ$2:GZ$108)</f>
        <v>1.0560738635112392E-2</v>
      </c>
      <c r="HB100" s="168">
        <v>96</v>
      </c>
    </row>
    <row r="101" spans="1:210" s="168" customFormat="1" x14ac:dyDescent="0.3">
      <c r="A101" s="168" t="s">
        <v>649</v>
      </c>
      <c r="B101" s="168">
        <v>2.94</v>
      </c>
      <c r="C101" s="168" t="s">
        <v>50</v>
      </c>
      <c r="D101" s="168">
        <v>89</v>
      </c>
      <c r="H101" s="168">
        <v>89</v>
      </c>
      <c r="K101" s="169">
        <f>AVERAGE(H101:J101)</f>
        <v>89</v>
      </c>
      <c r="L101" s="169"/>
      <c r="M101" s="170">
        <f>B101</f>
        <v>2.94</v>
      </c>
      <c r="N101" s="169"/>
      <c r="O101" s="169"/>
      <c r="P101" s="169">
        <f>K101/B101</f>
        <v>30.272108843537417</v>
      </c>
      <c r="Q101" s="171">
        <f>1/B101</f>
        <v>0.3401360544217687</v>
      </c>
      <c r="R101" s="168">
        <f>1/K101</f>
        <v>1.1235955056179775E-2</v>
      </c>
      <c r="T101" s="172" t="s">
        <v>469</v>
      </c>
      <c r="U101" s="172" t="s">
        <v>470</v>
      </c>
      <c r="V101" s="173">
        <v>78.89</v>
      </c>
      <c r="W101" s="173">
        <v>80</v>
      </c>
      <c r="X101" s="173">
        <v>1.82</v>
      </c>
      <c r="Y101" s="173">
        <v>0.75</v>
      </c>
      <c r="Z101" s="173">
        <v>0.77</v>
      </c>
      <c r="AA101" s="173">
        <v>17.77</v>
      </c>
      <c r="AB101" s="173">
        <v>2</v>
      </c>
      <c r="AC101" s="173">
        <v>1.7</v>
      </c>
      <c r="AD101" s="173">
        <v>16</v>
      </c>
      <c r="AE101" s="173">
        <v>0.6</v>
      </c>
      <c r="AF101" s="173">
        <v>43</v>
      </c>
      <c r="AG101" s="173">
        <v>34</v>
      </c>
      <c r="AH101" s="173">
        <v>415</v>
      </c>
      <c r="AI101" s="173">
        <v>13</v>
      </c>
      <c r="AJ101" s="173">
        <v>0.34</v>
      </c>
      <c r="AK101" s="173">
        <v>0.22600000000000001</v>
      </c>
      <c r="AL101" s="173">
        <v>0.22900000000000001</v>
      </c>
      <c r="AM101" s="173">
        <v>0.7</v>
      </c>
      <c r="AN101" s="173">
        <v>5</v>
      </c>
      <c r="AO101" s="173">
        <v>2.5000000000000001E-2</v>
      </c>
      <c r="AP101" s="173">
        <v>3.4000000000000002E-2</v>
      </c>
      <c r="AQ101" s="173">
        <v>0.75</v>
      </c>
      <c r="AR101" s="179">
        <v>0.20300000000000001</v>
      </c>
      <c r="AS101" s="173">
        <v>0.16</v>
      </c>
      <c r="AT101" s="173">
        <v>11</v>
      </c>
      <c r="AU101" s="173">
        <v>0</v>
      </c>
      <c r="AV101" s="173">
        <v>11</v>
      </c>
      <c r="AW101" s="173">
        <v>11</v>
      </c>
      <c r="AX101" s="173">
        <v>28.8</v>
      </c>
      <c r="AY101" s="173">
        <v>0</v>
      </c>
      <c r="AZ101" s="173">
        <v>0</v>
      </c>
      <c r="BA101" s="173">
        <v>0</v>
      </c>
      <c r="BB101" s="173">
        <v>0</v>
      </c>
      <c r="BC101" s="173">
        <v>0</v>
      </c>
      <c r="BD101" s="173">
        <v>0</v>
      </c>
      <c r="BE101" s="173">
        <v>0</v>
      </c>
      <c r="BF101" s="173">
        <v>0</v>
      </c>
      <c r="BG101" s="173">
        <v>0</v>
      </c>
      <c r="BH101" s="173">
        <v>0.26</v>
      </c>
      <c r="BI101" s="173">
        <v>0</v>
      </c>
      <c r="BJ101" s="173">
        <v>0</v>
      </c>
      <c r="BK101" s="173">
        <v>0.1</v>
      </c>
      <c r="BL101" s="173">
        <v>0.20300000000000001</v>
      </c>
      <c r="BM101" s="173">
        <v>0.154</v>
      </c>
      <c r="BN101" s="173">
        <v>0.154</v>
      </c>
      <c r="BO101" s="173">
        <v>0</v>
      </c>
      <c r="BP101" s="173">
        <v>2</v>
      </c>
      <c r="BQ101" s="172" t="s">
        <v>471</v>
      </c>
      <c r="BR101" s="173">
        <v>24</v>
      </c>
      <c r="BS101" s="172" t="s">
        <v>472</v>
      </c>
      <c r="BT101" s="173">
        <v>7</v>
      </c>
      <c r="BU101" s="168">
        <f>AVERAGE(BP101,BR101)</f>
        <v>13</v>
      </c>
      <c r="BV101" s="168">
        <f>_xlfn.STDEV.P(BP101,BR101)</f>
        <v>11</v>
      </c>
      <c r="BW101" s="168">
        <f>(1-BT101/100)*K101</f>
        <v>82.77</v>
      </c>
      <c r="BX101" s="174">
        <f>(V101/100)*$BW101</f>
        <v>65.297252999999998</v>
      </c>
      <c r="BY101" s="174">
        <f>(W101/100)*$BW101</f>
        <v>66.215999999999994</v>
      </c>
      <c r="BZ101" s="174">
        <f>(X101/100)*$BW101</f>
        <v>1.5064139999999999</v>
      </c>
      <c r="CA101" s="174">
        <f>(Y101/100)*$BW101</f>
        <v>0.62077499999999997</v>
      </c>
      <c r="CB101" s="174">
        <f>(Z101/100)*$BW101</f>
        <v>0.63732900000000003</v>
      </c>
      <c r="CC101" s="174">
        <f>(AA101/100)*$BW101</f>
        <v>14.708228999999999</v>
      </c>
      <c r="CD101" s="174">
        <f>(AB101/100)*$BW101</f>
        <v>1.6554</v>
      </c>
      <c r="CE101" s="174">
        <f>(AC101/100)*$BW101</f>
        <v>1.40709</v>
      </c>
      <c r="CF101" s="174">
        <f>(AD101/100)*$BW101</f>
        <v>13.2432</v>
      </c>
      <c r="CG101" s="174">
        <f>(AE101/100)*$BW101</f>
        <v>0.49662000000000001</v>
      </c>
      <c r="CH101" s="174">
        <f>(AF101/100)*$BW101</f>
        <v>35.591099999999997</v>
      </c>
      <c r="CI101" s="174">
        <f>(AG101/100)*$BW101</f>
        <v>28.1418</v>
      </c>
      <c r="CJ101" s="174">
        <f>(AH101/100)*$BW101</f>
        <v>343.49549999999999</v>
      </c>
      <c r="CK101" s="174">
        <f>(AI101/100)*$BW101</f>
        <v>10.7601</v>
      </c>
      <c r="CL101" s="174">
        <f>(AJ101/100)*$BW101</f>
        <v>0.281418</v>
      </c>
      <c r="CM101" s="174">
        <f>(AK101/100)*$BW101</f>
        <v>0.18706019999999998</v>
      </c>
      <c r="CN101" s="174">
        <f>(AL101/100)*$BW101</f>
        <v>0.1895433</v>
      </c>
      <c r="CO101" s="174">
        <f>(AM101/100)*$BW101</f>
        <v>0.57938999999999996</v>
      </c>
      <c r="CP101" s="174">
        <f>(AN101/100)*$BW101</f>
        <v>4.1384999999999996</v>
      </c>
      <c r="CQ101" s="174">
        <f>(AO101/100)*$BW101</f>
        <v>2.0692499999999999E-2</v>
      </c>
      <c r="CR101" s="174">
        <f>(AP101/100)*$BW101</f>
        <v>2.8141800000000002E-2</v>
      </c>
      <c r="CS101" s="174">
        <f>(AQ101/100)*$BW101</f>
        <v>0.62077499999999997</v>
      </c>
      <c r="CT101" s="174">
        <f>(AR101/100)*$BW101</f>
        <v>0.16802310000000001</v>
      </c>
      <c r="CU101" s="174">
        <f>(AS101/100)*$BW101</f>
        <v>0.13243199999999999</v>
      </c>
      <c r="CV101" s="174">
        <f>(AT101/100)*$BW101</f>
        <v>9.1046999999999993</v>
      </c>
      <c r="CW101" s="174">
        <f>(AU101/100)*$BW101</f>
        <v>0</v>
      </c>
      <c r="CX101" s="174">
        <f>(AV101/100)*$BW101</f>
        <v>9.1046999999999993</v>
      </c>
      <c r="CY101" s="174">
        <f>(AW101/100)*$BW101</f>
        <v>9.1046999999999993</v>
      </c>
      <c r="CZ101" s="174">
        <f>(AX101/100)*$BW101</f>
        <v>23.837760000000003</v>
      </c>
      <c r="DA101" s="174">
        <f>(AY101/100)*$BW101</f>
        <v>0</v>
      </c>
      <c r="DB101" s="174">
        <f>(AZ101/100)*$BW101</f>
        <v>0</v>
      </c>
      <c r="DC101" s="174">
        <f>(BA101/100)*$BW101</f>
        <v>0</v>
      </c>
      <c r="DD101" s="174">
        <f>(BB101/100)*$BW101</f>
        <v>0</v>
      </c>
      <c r="DE101" s="174">
        <f>(BC101/100)*$BW101</f>
        <v>0</v>
      </c>
      <c r="DF101" s="174">
        <f>(BD101/100)*$BW101</f>
        <v>0</v>
      </c>
      <c r="DG101" s="174">
        <f>(BE101/100)*$BW101</f>
        <v>0</v>
      </c>
      <c r="DH101" s="174">
        <f>(BF101/100)*$BW101</f>
        <v>0</v>
      </c>
      <c r="DI101" s="174">
        <f>(BG101/100)*$BW101</f>
        <v>0</v>
      </c>
      <c r="DJ101" s="174">
        <f>(BH101/100)*$BW101</f>
        <v>0.21520199999999998</v>
      </c>
      <c r="DK101" s="174">
        <f>(BI101/100)*$BW101</f>
        <v>0</v>
      </c>
      <c r="DL101" s="174">
        <f>(BJ101/100)*$BW101</f>
        <v>0</v>
      </c>
      <c r="DM101" s="174">
        <f>(BK101/100)*$BW101</f>
        <v>8.2769999999999996E-2</v>
      </c>
      <c r="DN101" s="174">
        <f>(BL101/100)*$BW101</f>
        <v>0.16802310000000001</v>
      </c>
      <c r="DO101" s="174">
        <f>(BM101/100)*$BW101</f>
        <v>0.12746579999999999</v>
      </c>
      <c r="DP101" s="174">
        <f>(BN101/100)*$BW101</f>
        <v>0.12746579999999999</v>
      </c>
      <c r="DQ101" s="174">
        <f>(BO101/100)*$BW101</f>
        <v>0</v>
      </c>
      <c r="DR101" s="174"/>
      <c r="DS101" s="174">
        <f>BX101/$M101</f>
        <v>22.209949999999999</v>
      </c>
      <c r="DT101" s="174">
        <f>BY101/$M101</f>
        <v>22.522448979591836</v>
      </c>
      <c r="DU101" s="174">
        <f>BZ101/$M101</f>
        <v>0.51238571428571422</v>
      </c>
      <c r="DV101" s="174">
        <f>CA101/$M101</f>
        <v>0.21114795918367346</v>
      </c>
      <c r="DW101" s="174">
        <f>CB101/$M101</f>
        <v>0.21677857142857143</v>
      </c>
      <c r="DX101" s="174">
        <f>CC101/$M101</f>
        <v>5.0027989795918364</v>
      </c>
      <c r="DY101" s="174">
        <f>CD101/$M101</f>
        <v>0.5630612244897959</v>
      </c>
      <c r="DZ101" s="174">
        <f>CE101/$M101</f>
        <v>0.47860204081632651</v>
      </c>
      <c r="EA101" s="174">
        <f>CF101/$M101</f>
        <v>4.5044897959183672</v>
      </c>
      <c r="EB101" s="174">
        <f>CG101/$M101</f>
        <v>0.16891836734693877</v>
      </c>
      <c r="EC101" s="174">
        <f>CH101/$M101</f>
        <v>12.105816326530611</v>
      </c>
      <c r="ED101" s="174">
        <f>CI101/$M101</f>
        <v>9.5720408163265311</v>
      </c>
      <c r="EE101" s="174">
        <f>CJ101/$M101</f>
        <v>116.83520408163265</v>
      </c>
      <c r="EF101" s="174">
        <f>CK101/$M101</f>
        <v>3.6598979591836733</v>
      </c>
      <c r="EG101" s="174">
        <f>CL101/$M101</f>
        <v>9.5720408163265311E-2</v>
      </c>
      <c r="EH101" s="174">
        <f>CM101/$M101</f>
        <v>6.3625918367346934E-2</v>
      </c>
      <c r="EI101" s="174">
        <f>CN101/$M101</f>
        <v>6.4470510204081635E-2</v>
      </c>
      <c r="EJ101" s="174">
        <f>CO101/$M101</f>
        <v>0.19707142857142856</v>
      </c>
      <c r="EK101" s="174">
        <f>CP101/$M101</f>
        <v>1.4076530612244897</v>
      </c>
      <c r="EL101" s="174">
        <f>CQ101/$M101</f>
        <v>7.0382653061224487E-3</v>
      </c>
      <c r="EM101" s="174">
        <f>CR101/$M101</f>
        <v>9.5720408163265311E-3</v>
      </c>
      <c r="EN101" s="174">
        <f>CS101/$M101</f>
        <v>0.21114795918367346</v>
      </c>
      <c r="EO101" s="174">
        <f>CT101/$M101</f>
        <v>5.7150714285714291E-2</v>
      </c>
      <c r="EP101" s="174">
        <f>CU101/$M101</f>
        <v>4.504489795918367E-2</v>
      </c>
      <c r="EQ101" s="174">
        <f>CV101/$M101</f>
        <v>3.0968367346938774</v>
      </c>
      <c r="ER101" s="174">
        <f>CW101/$M101</f>
        <v>0</v>
      </c>
      <c r="ES101" s="174">
        <f>CX101/$M101</f>
        <v>3.0968367346938774</v>
      </c>
      <c r="ET101" s="174">
        <f>CY101/$M101</f>
        <v>3.0968367346938774</v>
      </c>
      <c r="EU101" s="174">
        <f>CZ101/$M101</f>
        <v>8.1080816326530627</v>
      </c>
      <c r="EV101" s="174">
        <f>DA101/$M101</f>
        <v>0</v>
      </c>
      <c r="EW101" s="174">
        <f>DB101/$M101</f>
        <v>0</v>
      </c>
      <c r="EX101" s="174">
        <f>DC101/$M101</f>
        <v>0</v>
      </c>
      <c r="EY101" s="174">
        <f>DD101/$M101</f>
        <v>0</v>
      </c>
      <c r="EZ101" s="174">
        <f>DE101/$M101</f>
        <v>0</v>
      </c>
      <c r="FA101" s="174">
        <f>DF101/$M101</f>
        <v>0</v>
      </c>
      <c r="FB101" s="174">
        <f>DG101/$M101</f>
        <v>0</v>
      </c>
      <c r="FC101" s="174">
        <f>DH101/$M101</f>
        <v>0</v>
      </c>
      <c r="FD101" s="174">
        <f>DI101/$M101</f>
        <v>0</v>
      </c>
      <c r="FE101" s="174">
        <f>DJ101/$M101</f>
        <v>7.3197959183673458E-2</v>
      </c>
      <c r="FF101" s="174">
        <f>DK101/$M101</f>
        <v>0</v>
      </c>
      <c r="FG101" s="174">
        <f>DL101/$M101</f>
        <v>0</v>
      </c>
      <c r="FH101" s="174">
        <f>DM101/$M101</f>
        <v>2.8153061224489795E-2</v>
      </c>
      <c r="FI101" s="174">
        <f>DN101/$M101</f>
        <v>5.7150714285714291E-2</v>
      </c>
      <c r="FJ101" s="174">
        <f>DO101/$M101</f>
        <v>4.3355714285714282E-2</v>
      </c>
      <c r="FK101" s="174">
        <f>DP101/$M101</f>
        <v>4.3355714285714282E-2</v>
      </c>
      <c r="FL101" s="174">
        <f>DQ101/$M101</f>
        <v>0</v>
      </c>
      <c r="FN101" s="181">
        <f>DT101/MAX(DT$2:DT$108)</f>
        <v>3.4465382451418967E-3</v>
      </c>
      <c r="FO101" s="181">
        <f>DU101/MAX(DU$2:DU$108)</f>
        <v>2.7629025370784171E-3</v>
      </c>
      <c r="FP101" s="181">
        <f>DY101/MAX(DY$2:DY$108)</f>
        <v>1.0962132513824245E-2</v>
      </c>
      <c r="FQ101" s="181">
        <f>EA101/MAX(EA$2:EA$108)</f>
        <v>2.3176012533023087E-3</v>
      </c>
      <c r="FR101" s="181">
        <f>EB101/MAX(EB$2:EB$108)</f>
        <v>2.0278123726804697E-3</v>
      </c>
      <c r="FS101" s="181">
        <f>EC101/MAX(EC$2:EC$108)</f>
        <v>3.0650691257364186E-2</v>
      </c>
      <c r="FT101" s="181">
        <f>ED101/MAX(ED$2:ED$108)</f>
        <v>4.936846912254181E-3</v>
      </c>
      <c r="FU101" s="181">
        <f>EE101/MAX(EE$2:EE$108)</f>
        <v>2.1072097801245439E-2</v>
      </c>
      <c r="FV101" s="181">
        <f>EF101/MAX(EF$2:EF$108)</f>
        <v>3.1156137782672472E-3</v>
      </c>
      <c r="FW101" s="181">
        <f>EG101/MAX(EG$2:EG$108)</f>
        <v>7.5132651622544953E-3</v>
      </c>
      <c r="FX101" s="181">
        <f>EH101/MAX(EH$2:EH$108)</f>
        <v>1.3561771140767466E-2</v>
      </c>
      <c r="FY101" s="181">
        <f>EI101/MAX(EI$2:EI$108)</f>
        <v>5.2655726166064513E-3</v>
      </c>
      <c r="FZ101" s="181">
        <f>EJ101/MAX(EJ$2:EJ$108)</f>
        <v>3.2381192657159123E-4</v>
      </c>
      <c r="GA101" s="181">
        <f>EK101/MAX(EK$2:EK$108)</f>
        <v>3.6412943813664629E-3</v>
      </c>
      <c r="GB101" s="181">
        <f>EL101/MAX(EL$2:EL$108)</f>
        <v>4.9941875845209004E-4</v>
      </c>
      <c r="GC101" s="181">
        <f>EM101/MAX(EM$2:EM$108)</f>
        <v>1.079310660978647E-3</v>
      </c>
      <c r="GD101" s="181">
        <f>EN101/MAX(EN$2:EN$108)</f>
        <v>1.9920921005329817E-3</v>
      </c>
      <c r="GE101" s="181">
        <f>EO101/MAX(EO$2:EO$108)</f>
        <v>7.2680252285966069E-3</v>
      </c>
      <c r="GF101" s="181">
        <f>EP101/MAX(EP$2:EP$108)</f>
        <v>1.3975683351695731E-2</v>
      </c>
      <c r="GG101" s="181">
        <f>EQ101/MAX(EQ$2:EQ$108)</f>
        <v>9.4261879327514706E-4</v>
      </c>
      <c r="GH101" s="181">
        <f>ER101/MAX(ER$2:ER$108)</f>
        <v>0</v>
      </c>
      <c r="GI101" s="181">
        <f>ES101/MAX(ES$2:ES$108)</f>
        <v>2.5581714481463899E-3</v>
      </c>
      <c r="GJ101" s="181">
        <f>ET101/MAX(ET$2:ET$108)</f>
        <v>5.9278089061632971E-4</v>
      </c>
      <c r="GK101" s="181">
        <f>EU101/MAX(EU$2:EU$108)</f>
        <v>6.1366748402293747E-3</v>
      </c>
      <c r="GL101" s="181">
        <f>EV101/MAX(EV$2:EV$108)</f>
        <v>0</v>
      </c>
      <c r="GM101" s="181">
        <f>EW101/MAX(EW$2:EW$108)</f>
        <v>0</v>
      </c>
      <c r="GN101" s="181">
        <f>EX101/MAX(EX$2:EX$108)</f>
        <v>0</v>
      </c>
      <c r="GO101" s="181">
        <f>EY101/MAX(EY$2:EY$108)</f>
        <v>0</v>
      </c>
      <c r="GP101" s="181">
        <f>EZ101/MAX(EZ$2:EZ$108)</f>
        <v>0</v>
      </c>
      <c r="GQ101" s="181">
        <f>FA101/MAX(FA$2:FA$108)</f>
        <v>0</v>
      </c>
      <c r="GR101" s="181">
        <f>FB101/MAX(FB$2:FB$108)</f>
        <v>0</v>
      </c>
      <c r="GS101" s="181">
        <f>FC101/MAX(FC$2:FC$108)</f>
        <v>0</v>
      </c>
      <c r="GT101" s="181">
        <f>FD101/MAX(FD$2:FD$108)</f>
        <v>0</v>
      </c>
      <c r="GU101" s="181">
        <f>FE101/MAX(FE$2:FE$108)</f>
        <v>1.1239368241400334E-3</v>
      </c>
      <c r="GV101" s="181">
        <f>FF101/MAX(FF$2:FF$108)</f>
        <v>0</v>
      </c>
      <c r="GW101" s="181">
        <f>FG101/MAX(FG$2:FG$108)</f>
        <v>0</v>
      </c>
      <c r="GX101" s="181">
        <f>FH101/MAX(FH$2:FH$108)</f>
        <v>1.2762733757402109E-5</v>
      </c>
      <c r="GY101" s="170">
        <f>MAX(FN101:GX101)</f>
        <v>3.0650691257364186E-2</v>
      </c>
      <c r="GZ101" s="170">
        <f>SUM(FN101:GX101)</f>
        <v>0.14777942752914558</v>
      </c>
      <c r="HA101" s="183">
        <f>GZ101/MAX(GZ$2:GZ$108)</f>
        <v>8.2825534311875715E-3</v>
      </c>
      <c r="HB101" s="168">
        <v>106</v>
      </c>
    </row>
    <row r="102" spans="1:210" s="168" customFormat="1" x14ac:dyDescent="0.3">
      <c r="A102" s="168" t="s">
        <v>90</v>
      </c>
      <c r="B102" s="168">
        <v>5.94</v>
      </c>
      <c r="C102" s="168" t="s">
        <v>89</v>
      </c>
      <c r="D102" s="168">
        <v>1</v>
      </c>
      <c r="E102" s="168" t="s">
        <v>85</v>
      </c>
      <c r="H102" s="168">
        <v>340</v>
      </c>
      <c r="K102" s="169">
        <f>AVERAGE(H102:J102)</f>
        <v>340</v>
      </c>
      <c r="L102" s="169"/>
      <c r="M102" s="170">
        <f>B102</f>
        <v>5.94</v>
      </c>
      <c r="N102" s="169"/>
      <c r="O102" s="169"/>
      <c r="P102" s="169">
        <f>K102/B102</f>
        <v>57.239057239057239</v>
      </c>
      <c r="Q102" s="171">
        <f>1/B102</f>
        <v>0.16835016835016833</v>
      </c>
      <c r="R102" s="168">
        <f>1/K102</f>
        <v>2.9411764705882353E-3</v>
      </c>
      <c r="T102" s="172" t="s">
        <v>489</v>
      </c>
      <c r="U102" s="172" t="s">
        <v>490</v>
      </c>
      <c r="V102" s="173">
        <v>84.21</v>
      </c>
      <c r="W102" s="173">
        <v>57</v>
      </c>
      <c r="X102" s="173">
        <v>0.74</v>
      </c>
      <c r="Y102" s="173">
        <v>0.33</v>
      </c>
      <c r="Z102" s="173">
        <v>0.24</v>
      </c>
      <c r="AA102" s="173">
        <v>14.49</v>
      </c>
      <c r="AB102" s="173">
        <v>2.4</v>
      </c>
      <c r="AC102" s="173">
        <v>9.9600000000000009</v>
      </c>
      <c r="AD102" s="173">
        <v>6</v>
      </c>
      <c r="AE102" s="173">
        <v>0.28000000000000003</v>
      </c>
      <c r="AF102" s="173">
        <v>6</v>
      </c>
      <c r="AG102" s="173">
        <v>12</v>
      </c>
      <c r="AH102" s="173">
        <v>77</v>
      </c>
      <c r="AI102" s="173">
        <v>1</v>
      </c>
      <c r="AJ102" s="173">
        <v>0.16</v>
      </c>
      <c r="AK102" s="173">
        <v>5.7000000000000002E-2</v>
      </c>
      <c r="AL102" s="173">
        <v>0.33600000000000002</v>
      </c>
      <c r="AM102" s="173">
        <v>0.1</v>
      </c>
      <c r="AN102" s="173">
        <v>9.6999999999999993</v>
      </c>
      <c r="AO102" s="173">
        <v>3.6999999999999998E-2</v>
      </c>
      <c r="AP102" s="173">
        <v>4.1000000000000002E-2</v>
      </c>
      <c r="AQ102" s="173">
        <v>0.41799999999999998</v>
      </c>
      <c r="AR102" s="173">
        <v>0.124</v>
      </c>
      <c r="AS102" s="173">
        <v>5.1999999999999998E-2</v>
      </c>
      <c r="AT102" s="173">
        <v>6</v>
      </c>
      <c r="AU102" s="173">
        <v>0</v>
      </c>
      <c r="AV102" s="173">
        <v>6</v>
      </c>
      <c r="AW102" s="173">
        <v>6</v>
      </c>
      <c r="AX102" s="173">
        <v>6</v>
      </c>
      <c r="AY102" s="173">
        <v>0</v>
      </c>
      <c r="AZ102" s="173">
        <v>54</v>
      </c>
      <c r="BA102" s="173">
        <v>3</v>
      </c>
      <c r="BB102" s="173">
        <v>0</v>
      </c>
      <c r="BC102" s="173">
        <v>0</v>
      </c>
      <c r="BD102" s="173">
        <v>32</v>
      </c>
      <c r="BE102" s="173">
        <v>0</v>
      </c>
      <c r="BF102" s="173">
        <v>0</v>
      </c>
      <c r="BG102" s="173">
        <v>80</v>
      </c>
      <c r="BH102" s="173">
        <v>0.56999999999999995</v>
      </c>
      <c r="BI102" s="173">
        <v>0</v>
      </c>
      <c r="BJ102" s="173">
        <v>0</v>
      </c>
      <c r="BK102" s="173">
        <v>19.3</v>
      </c>
      <c r="BL102" s="173">
        <v>2.8000000000000001E-2</v>
      </c>
      <c r="BM102" s="173">
        <v>4.7E-2</v>
      </c>
      <c r="BN102" s="173">
        <v>0.14599999999999999</v>
      </c>
      <c r="BO102" s="173">
        <v>0</v>
      </c>
      <c r="BP102" s="173">
        <v>148</v>
      </c>
      <c r="BQ102" s="172" t="s">
        <v>386</v>
      </c>
      <c r="BR102" s="173">
        <v>68</v>
      </c>
      <c r="BS102" s="172" t="s">
        <v>491</v>
      </c>
      <c r="BT102" s="173">
        <v>5</v>
      </c>
      <c r="BU102" s="168">
        <f>AVERAGE(BP102,BR102)</f>
        <v>108</v>
      </c>
      <c r="BV102" s="168">
        <f>_xlfn.STDEV.P(BP102,BR102)</f>
        <v>40</v>
      </c>
      <c r="BW102" s="168">
        <f>(1-BT102/100)*K102</f>
        <v>323</v>
      </c>
      <c r="BX102" s="174">
        <f>(V102/100)*$BW102</f>
        <v>271.99829999999997</v>
      </c>
      <c r="BY102" s="174">
        <f>(W102/100)*$BW102</f>
        <v>184.10999999999999</v>
      </c>
      <c r="BZ102" s="174">
        <f>(X102/100)*$BW102</f>
        <v>2.3902000000000001</v>
      </c>
      <c r="CA102" s="174">
        <f>(Y102/100)*$BW102</f>
        <v>1.0659000000000001</v>
      </c>
      <c r="CB102" s="174">
        <f>(Z102/100)*$BW102</f>
        <v>0.77519999999999989</v>
      </c>
      <c r="CC102" s="174">
        <f>(AA102/100)*$BW102</f>
        <v>46.802700000000002</v>
      </c>
      <c r="CD102" s="174">
        <f>(AB102/100)*$BW102</f>
        <v>7.7519999999999998</v>
      </c>
      <c r="CE102" s="174">
        <f>(AC102/100)*$BW102</f>
        <v>32.1708</v>
      </c>
      <c r="CF102" s="174">
        <f>(AD102/100)*$BW102</f>
        <v>19.38</v>
      </c>
      <c r="CG102" s="174">
        <f>(AE102/100)*$BW102</f>
        <v>0.90440000000000009</v>
      </c>
      <c r="CH102" s="174">
        <f>(AF102/100)*$BW102</f>
        <v>19.38</v>
      </c>
      <c r="CI102" s="174">
        <f>(AG102/100)*$BW102</f>
        <v>38.76</v>
      </c>
      <c r="CJ102" s="174">
        <f>(AH102/100)*$BW102</f>
        <v>248.71</v>
      </c>
      <c r="CK102" s="174">
        <f>(AI102/100)*$BW102</f>
        <v>3.23</v>
      </c>
      <c r="CL102" s="174">
        <f>(AJ102/100)*$BW102</f>
        <v>0.51680000000000004</v>
      </c>
      <c r="CM102" s="174">
        <f>(AK102/100)*$BW102</f>
        <v>0.18411</v>
      </c>
      <c r="CN102" s="174">
        <f>(AL102/100)*$BW102</f>
        <v>1.08528</v>
      </c>
      <c r="CO102" s="174">
        <f>(AM102/100)*$BW102</f>
        <v>0.32300000000000001</v>
      </c>
      <c r="CP102" s="174">
        <f>(AN102/100)*$BW102</f>
        <v>31.330999999999996</v>
      </c>
      <c r="CQ102" s="174">
        <f>(AO102/100)*$BW102</f>
        <v>0.11951000000000001</v>
      </c>
      <c r="CR102" s="174">
        <f>(AP102/100)*$BW102</f>
        <v>0.13242999999999999</v>
      </c>
      <c r="CS102" s="174">
        <f>(AQ102/100)*$BW102</f>
        <v>1.3501399999999999</v>
      </c>
      <c r="CT102" s="174">
        <f>(AR102/100)*$BW102</f>
        <v>0.40051999999999999</v>
      </c>
      <c r="CU102" s="174">
        <f>(AS102/100)*$BW102</f>
        <v>0.16796</v>
      </c>
      <c r="CV102" s="174">
        <f>(AT102/100)*$BW102</f>
        <v>19.38</v>
      </c>
      <c r="CW102" s="174">
        <f>(AU102/100)*$BW102</f>
        <v>0</v>
      </c>
      <c r="CX102" s="174">
        <f>(AV102/100)*$BW102</f>
        <v>19.38</v>
      </c>
      <c r="CY102" s="174">
        <f>(AW102/100)*$BW102</f>
        <v>19.38</v>
      </c>
      <c r="CZ102" s="174">
        <f>(AX102/100)*$BW102</f>
        <v>19.38</v>
      </c>
      <c r="DA102" s="174">
        <f>(AY102/100)*$BW102</f>
        <v>0</v>
      </c>
      <c r="DB102" s="174">
        <f>(AZ102/100)*$BW102</f>
        <v>174.42000000000002</v>
      </c>
      <c r="DC102" s="174">
        <f>(BA102/100)*$BW102</f>
        <v>9.69</v>
      </c>
      <c r="DD102" s="174">
        <f>(BB102/100)*$BW102</f>
        <v>0</v>
      </c>
      <c r="DE102" s="174">
        <f>(BC102/100)*$BW102</f>
        <v>0</v>
      </c>
      <c r="DF102" s="174">
        <f>(BD102/100)*$BW102</f>
        <v>103.36</v>
      </c>
      <c r="DG102" s="174">
        <f>(BE102/100)*$BW102</f>
        <v>0</v>
      </c>
      <c r="DH102" s="174">
        <f>(BF102/100)*$BW102</f>
        <v>0</v>
      </c>
      <c r="DI102" s="174">
        <f>(BG102/100)*$BW102</f>
        <v>258.40000000000003</v>
      </c>
      <c r="DJ102" s="174">
        <f>(BH102/100)*$BW102</f>
        <v>1.8410999999999997</v>
      </c>
      <c r="DK102" s="174">
        <f>(BI102/100)*$BW102</f>
        <v>0</v>
      </c>
      <c r="DL102" s="174">
        <f>(BJ102/100)*$BW102</f>
        <v>0</v>
      </c>
      <c r="DM102" s="174">
        <f>(BK102/100)*$BW102</f>
        <v>62.338999999999999</v>
      </c>
      <c r="DN102" s="174">
        <f>(BL102/100)*$BW102</f>
        <v>9.0440000000000006E-2</v>
      </c>
      <c r="DO102" s="174">
        <f>(BM102/100)*$BW102</f>
        <v>0.15181</v>
      </c>
      <c r="DP102" s="174">
        <f>(BN102/100)*$BW102</f>
        <v>0.47158</v>
      </c>
      <c r="DQ102" s="174">
        <f>(BO102/100)*$BW102</f>
        <v>0</v>
      </c>
      <c r="DR102" s="174"/>
      <c r="DS102" s="174">
        <f>BX102/$M102</f>
        <v>45.790959595959585</v>
      </c>
      <c r="DT102" s="174">
        <f>BY102/$M102</f>
        <v>30.994949494949491</v>
      </c>
      <c r="DU102" s="174">
        <f>BZ102/$M102</f>
        <v>0.40239057239057235</v>
      </c>
      <c r="DV102" s="174">
        <f>CA102/$M102</f>
        <v>0.17944444444444443</v>
      </c>
      <c r="DW102" s="174">
        <f>CB102/$M102</f>
        <v>0.13050505050505048</v>
      </c>
      <c r="DX102" s="174">
        <f>CC102/$M102</f>
        <v>7.8792424242424239</v>
      </c>
      <c r="DY102" s="174">
        <f>CD102/$M102</f>
        <v>1.305050505050505</v>
      </c>
      <c r="DZ102" s="174">
        <f>CE102/$M102</f>
        <v>5.4159595959595954</v>
      </c>
      <c r="EA102" s="174">
        <f>CF102/$M102</f>
        <v>3.2626262626262621</v>
      </c>
      <c r="EB102" s="174">
        <f>CG102/$M102</f>
        <v>0.15225589225589226</v>
      </c>
      <c r="EC102" s="174">
        <f>CH102/$M102</f>
        <v>3.2626262626262621</v>
      </c>
      <c r="ED102" s="174">
        <f>CI102/$M102</f>
        <v>6.5252525252525242</v>
      </c>
      <c r="EE102" s="174">
        <f>CJ102/$M102</f>
        <v>41.870370370370367</v>
      </c>
      <c r="EF102" s="174">
        <f>CK102/$M102</f>
        <v>0.54377104377104368</v>
      </c>
      <c r="EG102" s="174">
        <f>CL102/$M102</f>
        <v>8.7003367003366999E-2</v>
      </c>
      <c r="EH102" s="174">
        <f>CM102/$M102</f>
        <v>3.0994949494949492E-2</v>
      </c>
      <c r="EI102" s="174">
        <f>CN102/$M102</f>
        <v>0.18270707070707071</v>
      </c>
      <c r="EJ102" s="174">
        <f>CO102/$M102</f>
        <v>5.4377104377104378E-2</v>
      </c>
      <c r="EK102" s="174">
        <f>CP102/$M102</f>
        <v>5.2745791245791231</v>
      </c>
      <c r="EL102" s="174">
        <f>CQ102/$M102</f>
        <v>2.011952861952862E-2</v>
      </c>
      <c r="EM102" s="174">
        <f>CR102/$M102</f>
        <v>2.2294612794612791E-2</v>
      </c>
      <c r="EN102" s="174">
        <f>CS102/$M102</f>
        <v>0.22729629629629627</v>
      </c>
      <c r="EO102" s="174">
        <f>CT102/$M102</f>
        <v>6.742760942760942E-2</v>
      </c>
      <c r="EP102" s="174">
        <f>CU102/$M102</f>
        <v>2.8276094276094274E-2</v>
      </c>
      <c r="EQ102" s="174">
        <f>CV102/$M102</f>
        <v>3.2626262626262621</v>
      </c>
      <c r="ER102" s="174">
        <f>CW102/$M102</f>
        <v>0</v>
      </c>
      <c r="ES102" s="174">
        <f>CX102/$M102</f>
        <v>3.2626262626262621</v>
      </c>
      <c r="ET102" s="174">
        <f>CY102/$M102</f>
        <v>3.2626262626262621</v>
      </c>
      <c r="EU102" s="174">
        <f>CZ102/$M102</f>
        <v>3.2626262626262621</v>
      </c>
      <c r="EV102" s="174">
        <f>DA102/$M102</f>
        <v>0</v>
      </c>
      <c r="EW102" s="174">
        <f>DB102/$M102</f>
        <v>29.363636363636363</v>
      </c>
      <c r="EX102" s="174">
        <f>DC102/$M102</f>
        <v>1.631313131313131</v>
      </c>
      <c r="EY102" s="174">
        <f>DD102/$M102</f>
        <v>0</v>
      </c>
      <c r="EZ102" s="174">
        <f>DE102/$M102</f>
        <v>0</v>
      </c>
      <c r="FA102" s="174">
        <f>DF102/$M102</f>
        <v>17.400673400673398</v>
      </c>
      <c r="FB102" s="174">
        <f>DG102/$M102</f>
        <v>0</v>
      </c>
      <c r="FC102" s="174">
        <f>DH102/$M102</f>
        <v>0</v>
      </c>
      <c r="FD102" s="174">
        <f>DI102/$M102</f>
        <v>43.501683501683502</v>
      </c>
      <c r="FE102" s="174">
        <f>DJ102/$M102</f>
        <v>0.30994949494949486</v>
      </c>
      <c r="FF102" s="174">
        <f>DK102/$M102</f>
        <v>0</v>
      </c>
      <c r="FG102" s="174">
        <f>DL102/$M102</f>
        <v>0</v>
      </c>
      <c r="FH102" s="174">
        <f>DM102/$M102</f>
        <v>10.494781144781143</v>
      </c>
      <c r="FI102" s="174">
        <f>DN102/$M102</f>
        <v>1.5225589225589226E-2</v>
      </c>
      <c r="FJ102" s="174">
        <f>DO102/$M102</f>
        <v>2.5557239057239056E-2</v>
      </c>
      <c r="FK102" s="174">
        <f>DP102/$M102</f>
        <v>7.9390572390572386E-2</v>
      </c>
      <c r="FL102" s="174">
        <f>DQ102/$M102</f>
        <v>0</v>
      </c>
      <c r="FN102" s="181">
        <f>DT102/MAX(DT$2:DT$108)</f>
        <v>4.7430578680578671E-3</v>
      </c>
      <c r="FO102" s="181">
        <f>DU102/MAX(DU$2:DU$108)</f>
        <v>2.1697832362562921E-3</v>
      </c>
      <c r="FP102" s="181">
        <f>DY102/MAX(DY$2:DY$108)</f>
        <v>2.5407781518892635E-2</v>
      </c>
      <c r="FQ102" s="181">
        <f>EA102/MAX(EA$2:EA$108)</f>
        <v>1.6786510921106515E-3</v>
      </c>
      <c r="FR102" s="181">
        <f>EB102/MAX(EB$2:EB$108)</f>
        <v>1.8277845504857E-3</v>
      </c>
      <c r="FS102" s="181">
        <f>EC102/MAX(EC$2:EC$108)</f>
        <v>8.2606366697275772E-3</v>
      </c>
      <c r="FT102" s="181">
        <f>ED102/MAX(ED$2:ED$108)</f>
        <v>3.3654445691482723E-3</v>
      </c>
      <c r="FU102" s="181">
        <f>EE102/MAX(EE$2:EE$108)</f>
        <v>7.5516326295142497E-3</v>
      </c>
      <c r="FV102" s="181">
        <f>EF102/MAX(EF$2:EF$108)</f>
        <v>4.6290376810770615E-4</v>
      </c>
      <c r="FW102" s="181">
        <f>EG102/MAX(EG$2:EG$108)</f>
        <v>6.8290490904540724E-3</v>
      </c>
      <c r="FX102" s="181">
        <f>EH102/MAX(EH$2:EH$108)</f>
        <v>6.6065280055096938E-3</v>
      </c>
      <c r="FY102" s="181">
        <f>EI102/MAX(EI$2:EI$108)</f>
        <v>1.4922440435636916E-2</v>
      </c>
      <c r="FZ102" s="181">
        <f>EJ102/MAX(EJ$2:EJ$108)</f>
        <v>8.9348085906591315E-5</v>
      </c>
      <c r="GA102" s="181">
        <f>EK102/MAX(EK$2:EK$108)</f>
        <v>1.364419675519735E-2</v>
      </c>
      <c r="GB102" s="181">
        <f>EL102/MAX(EL$2:EL$108)</f>
        <v>1.427634447804299E-3</v>
      </c>
      <c r="GC102" s="181">
        <f>EM102/MAX(EM$2:EM$108)</f>
        <v>2.5138644656188514E-3</v>
      </c>
      <c r="GD102" s="181">
        <f>EN102/MAX(EN$2:EN$108)</f>
        <v>2.1444448626585033E-3</v>
      </c>
      <c r="GE102" s="181">
        <f>EO102/MAX(EO$2:EO$108)</f>
        <v>8.5749683542682021E-3</v>
      </c>
      <c r="GF102" s="181">
        <f>EP102/MAX(EP$2:EP$108)</f>
        <v>8.7729744750109171E-3</v>
      </c>
      <c r="GG102" s="181">
        <f>EQ102/MAX(EQ$2:EQ$108)</f>
        <v>9.9308200401096534E-4</v>
      </c>
      <c r="GH102" s="181">
        <f>ER102/MAX(ER$2:ER$108)</f>
        <v>0</v>
      </c>
      <c r="GI102" s="181">
        <f>ES102/MAX(ES$2:ES$108)</f>
        <v>2.6951234650244185E-3</v>
      </c>
      <c r="GJ102" s="181">
        <f>ET102/MAX(ET$2:ET$108)</f>
        <v>6.2451548705844226E-4</v>
      </c>
      <c r="GK102" s="181">
        <f>EU102/MAX(EU$2:EU$108)</f>
        <v>2.4693481647124023E-3</v>
      </c>
      <c r="GL102" s="181">
        <f>EV102/MAX(EV$2:EV$108)</f>
        <v>0</v>
      </c>
      <c r="GM102" s="181">
        <f>EW102/MAX(EW$2:EW$108)</f>
        <v>2.7025086984705878E-4</v>
      </c>
      <c r="GN102" s="181">
        <f>EX102/MAX(EX$2:EX$108)</f>
        <v>3.0038662885329098E-4</v>
      </c>
      <c r="GO102" s="181">
        <f>EY102/MAX(EY$2:EY$108)</f>
        <v>0</v>
      </c>
      <c r="GP102" s="181">
        <f>EZ102/MAX(EZ$2:EZ$108)</f>
        <v>0</v>
      </c>
      <c r="GQ102" s="181">
        <f>FA102/MAX(FA$2:FA$108)</f>
        <v>3.2292620088352186E-4</v>
      </c>
      <c r="GR102" s="181">
        <f>FB102/MAX(FB$2:FB$108)</f>
        <v>0</v>
      </c>
      <c r="GS102" s="181">
        <f>FC102/MAX(FC$2:FC$108)</f>
        <v>0</v>
      </c>
      <c r="GT102" s="181">
        <f>FD102/MAX(FD$2:FD$108)</f>
        <v>1.3596990636335279E-3</v>
      </c>
      <c r="GU102" s="181">
        <f>FE102/MAX(FE$2:FE$108)</f>
        <v>4.7591989569436494E-3</v>
      </c>
      <c r="GV102" s="181">
        <f>FF102/MAX(FF$2:FF$108)</f>
        <v>0</v>
      </c>
      <c r="GW102" s="181">
        <f>FG102/MAX(FG$2:FG$108)</f>
        <v>0</v>
      </c>
      <c r="GX102" s="181">
        <f>FH102/MAX(FH$2:FH$108)</f>
        <v>4.757638841652213E-3</v>
      </c>
      <c r="GY102" s="170">
        <f>MAX(FN102:GX102)</f>
        <v>2.5407781518892635E-2</v>
      </c>
      <c r="GZ102" s="170">
        <f>SUM(FN102:GX102)</f>
        <v>0.13954529456298584</v>
      </c>
      <c r="HA102" s="183">
        <f>GZ102/MAX(GZ$2:GZ$108)</f>
        <v>7.8210572175940359E-3</v>
      </c>
      <c r="HB102" s="168">
        <v>102</v>
      </c>
    </row>
    <row r="103" spans="1:210" s="168" customFormat="1" x14ac:dyDescent="0.3">
      <c r="A103" s="168" t="s">
        <v>70</v>
      </c>
      <c r="B103" s="168">
        <v>2.98</v>
      </c>
      <c r="D103" s="168">
        <v>151</v>
      </c>
      <c r="E103" s="168">
        <v>298</v>
      </c>
      <c r="F103" s="168">
        <v>454</v>
      </c>
      <c r="H103" s="168">
        <v>151</v>
      </c>
      <c r="I103" s="168">
        <f>E103-D103</f>
        <v>147</v>
      </c>
      <c r="J103" s="168">
        <f>F103-E103</f>
        <v>156</v>
      </c>
      <c r="K103" s="169">
        <f>AVERAGE(H103:J103)</f>
        <v>151.33333333333334</v>
      </c>
      <c r="L103" s="169">
        <f>_xlfn.STDEV.P(H103:J103)</f>
        <v>3.6817870057290873</v>
      </c>
      <c r="M103" s="170">
        <f>B103</f>
        <v>2.98</v>
      </c>
      <c r="N103" s="169"/>
      <c r="O103" s="169"/>
      <c r="P103" s="169">
        <f>K103/B103</f>
        <v>50.782997762863538</v>
      </c>
      <c r="Q103" s="171">
        <f>1/B103</f>
        <v>0.33557046979865773</v>
      </c>
      <c r="R103" s="168">
        <f>1/K103</f>
        <v>6.6079295154185015E-3</v>
      </c>
      <c r="T103" s="172" t="s">
        <v>473</v>
      </c>
      <c r="U103" s="172" t="s">
        <v>474</v>
      </c>
      <c r="V103" s="173">
        <v>87.59</v>
      </c>
      <c r="W103" s="173">
        <v>44</v>
      </c>
      <c r="X103" s="173">
        <v>1.06</v>
      </c>
      <c r="Y103" s="173">
        <v>0.32</v>
      </c>
      <c r="Z103" s="173">
        <v>0.48</v>
      </c>
      <c r="AA103" s="173">
        <v>10.55</v>
      </c>
      <c r="AB103" s="173">
        <v>1.7</v>
      </c>
      <c r="AC103" s="173">
        <v>7.89</v>
      </c>
      <c r="AD103" s="173">
        <v>6</v>
      </c>
      <c r="AE103" s="173">
        <v>0.28000000000000003</v>
      </c>
      <c r="AF103" s="173">
        <v>9</v>
      </c>
      <c r="AG103" s="173">
        <v>26</v>
      </c>
      <c r="AH103" s="173">
        <v>201</v>
      </c>
      <c r="AI103" s="173">
        <v>0</v>
      </c>
      <c r="AJ103" s="173">
        <v>0.17</v>
      </c>
      <c r="AK103" s="173">
        <v>8.5999999999999993E-2</v>
      </c>
      <c r="AL103" s="173">
        <v>5.3999999999999999E-2</v>
      </c>
      <c r="AM103" s="173">
        <v>0</v>
      </c>
      <c r="AN103" s="173">
        <v>5.4</v>
      </c>
      <c r="AO103" s="173">
        <v>3.4000000000000002E-2</v>
      </c>
      <c r="AP103" s="173">
        <v>2.7E-2</v>
      </c>
      <c r="AQ103" s="173">
        <v>1.125</v>
      </c>
      <c r="AR103" s="173">
        <v>0.185</v>
      </c>
      <c r="AS103" s="173">
        <v>2.5000000000000001E-2</v>
      </c>
      <c r="AT103" s="173">
        <v>5</v>
      </c>
      <c r="AU103" s="173">
        <v>0</v>
      </c>
      <c r="AV103" s="173">
        <v>5</v>
      </c>
      <c r="AW103" s="173">
        <v>5</v>
      </c>
      <c r="AX103" s="173">
        <v>6.2</v>
      </c>
      <c r="AY103" s="173">
        <v>0</v>
      </c>
      <c r="AZ103" s="173">
        <v>332</v>
      </c>
      <c r="BA103" s="173">
        <v>17</v>
      </c>
      <c r="BB103" s="173">
        <v>0</v>
      </c>
      <c r="BC103" s="173">
        <v>0</v>
      </c>
      <c r="BD103" s="173">
        <v>150</v>
      </c>
      <c r="BE103" s="173">
        <v>98</v>
      </c>
      <c r="BF103" s="173">
        <v>0</v>
      </c>
      <c r="BG103" s="173">
        <v>130</v>
      </c>
      <c r="BH103" s="173">
        <v>0.77</v>
      </c>
      <c r="BI103" s="173">
        <v>0</v>
      </c>
      <c r="BJ103" s="173">
        <v>0</v>
      </c>
      <c r="BK103" s="173">
        <v>2.2000000000000002</v>
      </c>
      <c r="BL103" s="173">
        <v>2.5000000000000001E-2</v>
      </c>
      <c r="BM103" s="173">
        <v>8.7999999999999995E-2</v>
      </c>
      <c r="BN103" s="173">
        <v>0.113</v>
      </c>
      <c r="BO103" s="173">
        <v>0</v>
      </c>
      <c r="BP103" s="173">
        <v>143</v>
      </c>
      <c r="BQ103" s="172" t="s">
        <v>382</v>
      </c>
      <c r="BR103" s="173">
        <v>129</v>
      </c>
      <c r="BS103" s="172" t="s">
        <v>475</v>
      </c>
      <c r="BT103" s="173">
        <v>9</v>
      </c>
      <c r="BU103" s="168">
        <f>AVERAGE(BP103,BR103)</f>
        <v>136</v>
      </c>
      <c r="BV103" s="168">
        <f>_xlfn.STDEV.P(BP103,BR103)</f>
        <v>7</v>
      </c>
      <c r="BW103" s="168">
        <f>(1-BT103/100)*K103</f>
        <v>137.71333333333334</v>
      </c>
      <c r="BX103" s="174">
        <f>(V103/100)*$BW103</f>
        <v>120.62310866666667</v>
      </c>
      <c r="BY103" s="174">
        <f>(W103/100)*$BW103</f>
        <v>60.593866666666671</v>
      </c>
      <c r="BZ103" s="174">
        <f>(X103/100)*$BW103</f>
        <v>1.4597613333333335</v>
      </c>
      <c r="CA103" s="174">
        <f>(Y103/100)*$BW103</f>
        <v>0.44068266666666672</v>
      </c>
      <c r="CB103" s="174">
        <f>(Z103/100)*$BW103</f>
        <v>0.66102399999999994</v>
      </c>
      <c r="CC103" s="174">
        <f>(AA103/100)*$BW103</f>
        <v>14.528756666666668</v>
      </c>
      <c r="CD103" s="174">
        <f>(AB103/100)*$BW103</f>
        <v>2.3411266666666668</v>
      </c>
      <c r="CE103" s="174">
        <f>(AC103/100)*$BW103</f>
        <v>10.865582</v>
      </c>
      <c r="CF103" s="174">
        <f>(AD103/100)*$BW103</f>
        <v>8.2628000000000004</v>
      </c>
      <c r="CG103" s="174">
        <f>(AE103/100)*$BW103</f>
        <v>0.3855973333333334</v>
      </c>
      <c r="CH103" s="174">
        <f>(AF103/100)*$BW103</f>
        <v>12.3942</v>
      </c>
      <c r="CI103" s="174">
        <f>(AG103/100)*$BW103</f>
        <v>35.805466666666668</v>
      </c>
      <c r="CJ103" s="174">
        <f>(AH103/100)*$BW103</f>
        <v>276.80379999999997</v>
      </c>
      <c r="CK103" s="174">
        <f>(AI103/100)*$BW103</f>
        <v>0</v>
      </c>
      <c r="CL103" s="174">
        <f>(AJ103/100)*$BW103</f>
        <v>0.23411266666666669</v>
      </c>
      <c r="CM103" s="174">
        <f>(AK103/100)*$BW103</f>
        <v>0.11843346666666667</v>
      </c>
      <c r="CN103" s="174">
        <f>(AL103/100)*$BW103</f>
        <v>7.4365200000000006E-2</v>
      </c>
      <c r="CO103" s="174">
        <f>(AM103/100)*$BW103</f>
        <v>0</v>
      </c>
      <c r="CP103" s="174">
        <f>(AN103/100)*$BW103</f>
        <v>7.4365200000000016</v>
      </c>
      <c r="CQ103" s="174">
        <f>(AO103/100)*$BW103</f>
        <v>4.682253333333334E-2</v>
      </c>
      <c r="CR103" s="174">
        <f>(AP103/100)*$BW103</f>
        <v>3.7182600000000003E-2</v>
      </c>
      <c r="CS103" s="174">
        <f>(AQ103/100)*$BW103</f>
        <v>1.549275</v>
      </c>
      <c r="CT103" s="174">
        <f>(AR103/100)*$BW103</f>
        <v>0.25476966666666667</v>
      </c>
      <c r="CU103" s="174">
        <f>(AS103/100)*$BW103</f>
        <v>3.4428333333333339E-2</v>
      </c>
      <c r="CV103" s="174">
        <f>(AT103/100)*$BW103</f>
        <v>6.8856666666666673</v>
      </c>
      <c r="CW103" s="174">
        <f>(AU103/100)*$BW103</f>
        <v>0</v>
      </c>
      <c r="CX103" s="174">
        <f>(AV103/100)*$BW103</f>
        <v>6.8856666666666673</v>
      </c>
      <c r="CY103" s="174">
        <f>(AW103/100)*$BW103</f>
        <v>6.8856666666666673</v>
      </c>
      <c r="CZ103" s="174">
        <f>(AX103/100)*$BW103</f>
        <v>8.5382266666666666</v>
      </c>
      <c r="DA103" s="174">
        <f>(AY103/100)*$BW103</f>
        <v>0</v>
      </c>
      <c r="DB103" s="174">
        <f>(AZ103/100)*$BW103</f>
        <v>457.20826666666665</v>
      </c>
      <c r="DC103" s="174">
        <f>(BA103/100)*$BW103</f>
        <v>23.41126666666667</v>
      </c>
      <c r="DD103" s="174">
        <f>(BB103/100)*$BW103</f>
        <v>0</v>
      </c>
      <c r="DE103" s="174">
        <f>(BC103/100)*$BW103</f>
        <v>0</v>
      </c>
      <c r="DF103" s="174">
        <f>(BD103/100)*$BW103</f>
        <v>206.57</v>
      </c>
      <c r="DG103" s="174">
        <f>(BE103/100)*$BW103</f>
        <v>134.95906666666667</v>
      </c>
      <c r="DH103" s="174">
        <f>(BF103/100)*$BW103</f>
        <v>0</v>
      </c>
      <c r="DI103" s="174">
        <f>(BG103/100)*$BW103</f>
        <v>179.02733333333336</v>
      </c>
      <c r="DJ103" s="174">
        <f>(BH103/100)*$BW103</f>
        <v>1.0603926666666668</v>
      </c>
      <c r="DK103" s="174">
        <f>(BI103/100)*$BW103</f>
        <v>0</v>
      </c>
      <c r="DL103" s="174">
        <f>(BJ103/100)*$BW103</f>
        <v>0</v>
      </c>
      <c r="DM103" s="174">
        <f>(BK103/100)*$BW103</f>
        <v>3.0296933333333338</v>
      </c>
      <c r="DN103" s="174">
        <f>(BL103/100)*$BW103</f>
        <v>3.4428333333333339E-2</v>
      </c>
      <c r="DO103" s="174">
        <f>(BM103/100)*$BW103</f>
        <v>0.12118773333333333</v>
      </c>
      <c r="DP103" s="174">
        <f>(BN103/100)*$BW103</f>
        <v>0.15561606666666666</v>
      </c>
      <c r="DQ103" s="174">
        <f>(BO103/100)*$BW103</f>
        <v>0</v>
      </c>
      <c r="DR103" s="174"/>
      <c r="DS103" s="174">
        <f>BX103/$M103</f>
        <v>40.477553243847872</v>
      </c>
      <c r="DT103" s="174">
        <f>BY103/$M103</f>
        <v>20.333512304250561</v>
      </c>
      <c r="DU103" s="174">
        <f>BZ103/$M103</f>
        <v>0.48985279642058172</v>
      </c>
      <c r="DV103" s="174">
        <f>CA103/$M103</f>
        <v>0.14788008948545864</v>
      </c>
      <c r="DW103" s="174">
        <f>CB103/$M103</f>
        <v>0.22182013422818792</v>
      </c>
      <c r="DX103" s="174">
        <f>CC103/$M103</f>
        <v>4.8754217002237139</v>
      </c>
      <c r="DY103" s="174">
        <f>CD103/$M103</f>
        <v>0.78561297539149888</v>
      </c>
      <c r="DZ103" s="174">
        <f>CE103/$M103</f>
        <v>3.6461684563758388</v>
      </c>
      <c r="EA103" s="174">
        <f>CF103/$M103</f>
        <v>2.7727516778523493</v>
      </c>
      <c r="EB103" s="174">
        <f>CG103/$M103</f>
        <v>0.12939507829977631</v>
      </c>
      <c r="EC103" s="174">
        <f>CH103/$M103</f>
        <v>4.1591275167785238</v>
      </c>
      <c r="ED103" s="174">
        <f>CI103/$M103</f>
        <v>12.015257270693512</v>
      </c>
      <c r="EE103" s="174">
        <f>CJ103/$M103</f>
        <v>92.887181208053676</v>
      </c>
      <c r="EF103" s="174">
        <f>CK103/$M103</f>
        <v>0</v>
      </c>
      <c r="EG103" s="174">
        <f>CL103/$M103</f>
        <v>7.8561297539149894E-2</v>
      </c>
      <c r="EH103" s="174">
        <f>CM103/$M103</f>
        <v>3.9742774049217E-2</v>
      </c>
      <c r="EI103" s="174">
        <f>CN103/$M103</f>
        <v>2.4954765100671142E-2</v>
      </c>
      <c r="EJ103" s="174">
        <f>CO103/$M103</f>
        <v>0</v>
      </c>
      <c r="EK103" s="174">
        <f>CP103/$M103</f>
        <v>2.4954765100671148</v>
      </c>
      <c r="EL103" s="174">
        <f>CQ103/$M103</f>
        <v>1.5712259507829979E-2</v>
      </c>
      <c r="EM103" s="174">
        <f>CR103/$M103</f>
        <v>1.2477382550335571E-2</v>
      </c>
      <c r="EN103" s="174">
        <f>CS103/$M103</f>
        <v>0.51989093959731547</v>
      </c>
      <c r="EO103" s="174">
        <f>CT103/$M103</f>
        <v>8.5493176733780762E-2</v>
      </c>
      <c r="EP103" s="174">
        <f>CU103/$M103</f>
        <v>1.1553131991051456E-2</v>
      </c>
      <c r="EQ103" s="174">
        <f>CV103/$M103</f>
        <v>2.310626398210291</v>
      </c>
      <c r="ER103" s="174">
        <f>CW103/$M103</f>
        <v>0</v>
      </c>
      <c r="ES103" s="174">
        <f>CX103/$M103</f>
        <v>2.310626398210291</v>
      </c>
      <c r="ET103" s="174">
        <f>CY103/$M103</f>
        <v>2.310626398210291</v>
      </c>
      <c r="EU103" s="174">
        <f>CZ103/$M103</f>
        <v>2.8651767337807605</v>
      </c>
      <c r="EV103" s="174">
        <f>DA103/$M103</f>
        <v>0</v>
      </c>
      <c r="EW103" s="174">
        <f>DB103/$M103</f>
        <v>153.42559284116331</v>
      </c>
      <c r="EX103" s="174">
        <f>DC103/$M103</f>
        <v>7.8561297539149901</v>
      </c>
      <c r="EY103" s="174">
        <f>DD103/$M103</f>
        <v>0</v>
      </c>
      <c r="EZ103" s="174">
        <f>DE103/$M103</f>
        <v>0</v>
      </c>
      <c r="FA103" s="174">
        <f>DF103/$M103</f>
        <v>69.318791946308721</v>
      </c>
      <c r="FB103" s="174">
        <f>DG103/$M103</f>
        <v>45.288277404921701</v>
      </c>
      <c r="FC103" s="174">
        <f>DH103/$M103</f>
        <v>0</v>
      </c>
      <c r="FD103" s="174">
        <f>DI103/$M103</f>
        <v>60.076286353467573</v>
      </c>
      <c r="FE103" s="174">
        <f>DJ103/$M103</f>
        <v>0.35583646532438484</v>
      </c>
      <c r="FF103" s="174">
        <f>DK103/$M103</f>
        <v>0</v>
      </c>
      <c r="FG103" s="174">
        <f>DL103/$M103</f>
        <v>0</v>
      </c>
      <c r="FH103" s="174">
        <f>DM103/$M103</f>
        <v>1.016675615212528</v>
      </c>
      <c r="FI103" s="174">
        <f>DN103/$M103</f>
        <v>1.1553131991051456E-2</v>
      </c>
      <c r="FJ103" s="174">
        <f>DO103/$M103</f>
        <v>4.0667024608501114E-2</v>
      </c>
      <c r="FK103" s="174">
        <f>DP103/$M103</f>
        <v>5.2220156599552571E-2</v>
      </c>
      <c r="FL103" s="174">
        <f>DQ103/$M103</f>
        <v>0</v>
      </c>
      <c r="FN103" s="181">
        <f>DT103/MAX(DT$2:DT$108)</f>
        <v>3.1115722752070333E-3</v>
      </c>
      <c r="FO103" s="181">
        <f>DU103/MAX(DU$2:DU$108)</f>
        <v>2.6413998210549194E-3</v>
      </c>
      <c r="FP103" s="181">
        <f>DY103/MAX(DY$2:DY$108)</f>
        <v>1.5294950471194144E-2</v>
      </c>
      <c r="FQ103" s="181">
        <f>EA103/MAX(EA$2:EA$108)</f>
        <v>1.4266061318441807E-3</v>
      </c>
      <c r="FR103" s="181">
        <f>EB103/MAX(EB$2:EB$108)</f>
        <v>1.5533476013376809E-3</v>
      </c>
      <c r="FS103" s="181">
        <f>EC103/MAX(EC$2:EC$108)</f>
        <v>1.0530486336341158E-2</v>
      </c>
      <c r="FT103" s="181">
        <f>ED103/MAX(ED$2:ED$108)</f>
        <v>6.196952864595825E-3</v>
      </c>
      <c r="FU103" s="181">
        <f>EE103/MAX(EE$2:EE$108)</f>
        <v>1.6752893806994434E-2</v>
      </c>
      <c r="FV103" s="181">
        <f>EF103/MAX(EF$2:EF$108)</f>
        <v>0</v>
      </c>
      <c r="FW103" s="181">
        <f>EG103/MAX(EG$2:EG$108)</f>
        <v>6.1664160363340999E-3</v>
      </c>
      <c r="FX103" s="181">
        <f>EH103/MAX(EH$2:EH$108)</f>
        <v>8.4711139734420099E-3</v>
      </c>
      <c r="FY103" s="181">
        <f>EI103/MAX(EI$2:EI$108)</f>
        <v>2.03815864574345E-3</v>
      </c>
      <c r="FZ103" s="181">
        <f>EJ103/MAX(EJ$2:EJ$108)</f>
        <v>0</v>
      </c>
      <c r="GA103" s="181">
        <f>EK103/MAX(EK$2:EK$108)</f>
        <v>6.455258646640513E-3</v>
      </c>
      <c r="GB103" s="181">
        <f>EL103/MAX(EL$2:EL$108)</f>
        <v>1.114904993571576E-3</v>
      </c>
      <c r="GC103" s="181">
        <f>EM103/MAX(EM$2:EM$108)</f>
        <v>1.4069070813735153E-3</v>
      </c>
      <c r="GD103" s="181">
        <f>EN103/MAX(EN$2:EN$108)</f>
        <v>4.9049521383702898E-3</v>
      </c>
      <c r="GE103" s="181">
        <f>EO103/MAX(EO$2:EO$108)</f>
        <v>1.0872419936303531E-2</v>
      </c>
      <c r="GF103" s="181">
        <f>EP103/MAX(EP$2:EP$108)</f>
        <v>3.5844884047375762E-3</v>
      </c>
      <c r="GG103" s="181">
        <f>EQ103/MAX(EQ$2:EQ$108)</f>
        <v>7.0331117000457029E-4</v>
      </c>
      <c r="GH103" s="181">
        <f>ER103/MAX(ER$2:ER$108)</f>
        <v>0</v>
      </c>
      <c r="GI103" s="181">
        <f>ES103/MAX(ES$2:ES$108)</f>
        <v>1.9087149196514545E-3</v>
      </c>
      <c r="GJ103" s="181">
        <f>ET103/MAX(ET$2:ET$108)</f>
        <v>4.4228846773483295E-4</v>
      </c>
      <c r="GK103" s="181">
        <f>EU103/MAX(EU$2:EU$108)</f>
        <v>2.1685348978473114E-3</v>
      </c>
      <c r="GL103" s="181">
        <f>EV103/MAX(EV$2:EV$108)</f>
        <v>0</v>
      </c>
      <c r="GM103" s="181">
        <f>EW103/MAX(EW$2:EW$108)</f>
        <v>1.4120662512178814E-3</v>
      </c>
      <c r="GN103" s="181">
        <f>EX103/MAX(EX$2:EX$108)</f>
        <v>1.4466114980101754E-3</v>
      </c>
      <c r="GO103" s="181">
        <f>EY103/MAX(EY$2:EY$108)</f>
        <v>0</v>
      </c>
      <c r="GP103" s="181">
        <f>EZ103/MAX(EZ$2:EZ$108)</f>
        <v>0</v>
      </c>
      <c r="GQ103" s="181">
        <f>FA103/MAX(FA$2:FA$108)</f>
        <v>1.2864360831110399E-3</v>
      </c>
      <c r="GR103" s="181">
        <f>FB103/MAX(FB$2:FB$108)</f>
        <v>3.9740446917713827E-3</v>
      </c>
      <c r="GS103" s="181">
        <f>FC103/MAX(FC$2:FC$108)</f>
        <v>0</v>
      </c>
      <c r="GT103" s="181">
        <f>FD103/MAX(FD$2:FD$108)</f>
        <v>1.8777588296836451E-3</v>
      </c>
      <c r="GU103" s="181">
        <f>FE103/MAX(FE$2:FE$108)</f>
        <v>5.4637822039047901E-3</v>
      </c>
      <c r="GV103" s="181">
        <f>FF103/MAX(FF$2:FF$108)</f>
        <v>0</v>
      </c>
      <c r="GW103" s="181">
        <f>FG103/MAX(FG$2:FG$108)</f>
        <v>0</v>
      </c>
      <c r="GX103" s="181">
        <f>FH103/MAX(FH$2:FH$108)</f>
        <v>4.6089340307026025E-4</v>
      </c>
      <c r="GY103" s="170">
        <f>MAX(FN103:GX103)</f>
        <v>1.6752893806994434E-2</v>
      </c>
      <c r="GZ103" s="170">
        <f>SUM(FN103:GX103)</f>
        <v>0.12366727158109329</v>
      </c>
      <c r="HA103" s="183">
        <f>GZ103/MAX(GZ$2:GZ$108)</f>
        <v>6.9311459767130114E-3</v>
      </c>
      <c r="HB103" s="168">
        <v>103</v>
      </c>
    </row>
    <row r="104" spans="1:210" s="168" customFormat="1" x14ac:dyDescent="0.3">
      <c r="A104" s="168" t="s">
        <v>618</v>
      </c>
      <c r="B104" s="168">
        <v>3.27</v>
      </c>
      <c r="D104" s="168">
        <v>16</v>
      </c>
      <c r="G104" s="168" t="s">
        <v>86</v>
      </c>
      <c r="H104" s="168">
        <f>D104*456/16</f>
        <v>456</v>
      </c>
      <c r="K104" s="169">
        <f>AVERAGE(H104:J104)</f>
        <v>456</v>
      </c>
      <c r="M104" s="171">
        <f>B104</f>
        <v>3.27</v>
      </c>
      <c r="Q104" s="171">
        <f>1/B104</f>
        <v>0.3058103975535168</v>
      </c>
      <c r="T104" s="184" t="s">
        <v>636</v>
      </c>
      <c r="U104" s="184" t="s">
        <v>637</v>
      </c>
      <c r="V104" s="185">
        <v>88.45</v>
      </c>
      <c r="W104" s="185">
        <v>45</v>
      </c>
      <c r="X104" s="185">
        <v>0</v>
      </c>
      <c r="Y104" s="185">
        <v>0</v>
      </c>
      <c r="Z104" s="185">
        <v>0.28000000000000003</v>
      </c>
      <c r="AA104" s="185">
        <v>11.27</v>
      </c>
      <c r="AB104" s="185">
        <v>0</v>
      </c>
      <c r="AC104" s="185">
        <v>10.42</v>
      </c>
      <c r="AD104" s="185">
        <v>8</v>
      </c>
      <c r="AE104" s="185">
        <v>0</v>
      </c>
      <c r="AF104" s="185">
        <v>0</v>
      </c>
      <c r="AG104" s="185">
        <v>0</v>
      </c>
      <c r="AH104" s="185">
        <v>4</v>
      </c>
      <c r="AI104" s="185">
        <v>10</v>
      </c>
      <c r="AJ104" s="185">
        <v>0</v>
      </c>
      <c r="AK104" s="185">
        <v>0</v>
      </c>
      <c r="AL104" s="185">
        <v>0</v>
      </c>
      <c r="AM104" s="185">
        <v>0</v>
      </c>
      <c r="AN104" s="185">
        <v>25</v>
      </c>
      <c r="AO104" s="185">
        <v>0</v>
      </c>
      <c r="AP104" s="185">
        <v>0</v>
      </c>
      <c r="AQ104" s="185">
        <v>0</v>
      </c>
      <c r="AR104" s="185">
        <v>0</v>
      </c>
      <c r="AS104" s="185">
        <v>0</v>
      </c>
      <c r="AT104" s="185">
        <v>0</v>
      </c>
      <c r="AU104" s="185">
        <v>0</v>
      </c>
      <c r="AV104" s="185">
        <v>0</v>
      </c>
      <c r="AW104" s="185">
        <v>0</v>
      </c>
      <c r="AX104" s="185">
        <v>0</v>
      </c>
      <c r="AY104" s="185">
        <v>0</v>
      </c>
      <c r="AZ104" s="185">
        <v>0</v>
      </c>
      <c r="BA104" s="185">
        <v>0</v>
      </c>
      <c r="BB104" s="185">
        <v>0</v>
      </c>
      <c r="BC104" s="185">
        <v>0</v>
      </c>
      <c r="BD104" s="185">
        <v>0</v>
      </c>
      <c r="BE104" s="185">
        <v>0</v>
      </c>
      <c r="BF104" s="185">
        <v>0</v>
      </c>
      <c r="BG104" s="185">
        <v>0</v>
      </c>
      <c r="BH104" s="185">
        <v>0</v>
      </c>
      <c r="BI104" s="185">
        <v>0</v>
      </c>
      <c r="BJ104" s="185">
        <v>0</v>
      </c>
      <c r="BK104" s="185">
        <v>0</v>
      </c>
      <c r="BL104" s="185">
        <v>0</v>
      </c>
      <c r="BM104" s="185">
        <v>0</v>
      </c>
      <c r="BN104" s="185">
        <v>0</v>
      </c>
      <c r="BO104" s="185">
        <v>0</v>
      </c>
      <c r="BP104" s="185">
        <v>240</v>
      </c>
      <c r="BQ104" s="184" t="s">
        <v>627</v>
      </c>
      <c r="BR104" s="176"/>
      <c r="BS104" s="184" t="s">
        <v>393</v>
      </c>
      <c r="BT104" s="185">
        <v>0</v>
      </c>
      <c r="BU104" s="168">
        <f>AVERAGE(BP104,BR104)</f>
        <v>240</v>
      </c>
      <c r="BV104" s="168">
        <f>_xlfn.STDEV.P(BP104,BR104)</f>
        <v>0</v>
      </c>
      <c r="BW104" s="168">
        <f>(1-BT104/100)*K104</f>
        <v>456</v>
      </c>
      <c r="BX104" s="174">
        <f>(V104/100)*$BW104</f>
        <v>403.33200000000005</v>
      </c>
      <c r="BY104" s="174">
        <f>(W104/100)*$BW104</f>
        <v>205.20000000000002</v>
      </c>
      <c r="BZ104" s="174">
        <f>(X104/100)*$BW104</f>
        <v>0</v>
      </c>
      <c r="CA104" s="174">
        <f>(Y104/100)*$BW104</f>
        <v>0</v>
      </c>
      <c r="CB104" s="174">
        <f>(Z104/100)*$BW104</f>
        <v>1.2768000000000002</v>
      </c>
      <c r="CC104" s="174">
        <f>(AA104/100)*$BW104</f>
        <v>51.391199999999998</v>
      </c>
      <c r="CD104" s="174">
        <f>(AB104/100)*$BW104</f>
        <v>0</v>
      </c>
      <c r="CE104" s="174">
        <f>(AC104/100)*$BW104</f>
        <v>47.5152</v>
      </c>
      <c r="CF104" s="174">
        <f>(AD104/100)*$BW104</f>
        <v>36.480000000000004</v>
      </c>
      <c r="CG104" s="174">
        <f>(AE104/100)*$BW104</f>
        <v>0</v>
      </c>
      <c r="CH104" s="174">
        <f>(AF104/100)*$BW104</f>
        <v>0</v>
      </c>
      <c r="CI104" s="174">
        <f>(AG104/100)*$BW104</f>
        <v>0</v>
      </c>
      <c r="CJ104" s="174">
        <f>(AH104/100)*$BW104</f>
        <v>18.240000000000002</v>
      </c>
      <c r="CK104" s="174">
        <f>(AI104/100)*$BW104</f>
        <v>45.6</v>
      </c>
      <c r="CL104" s="174">
        <f>(AJ104/100)*$BW104</f>
        <v>0</v>
      </c>
      <c r="CM104" s="174">
        <f>(AK104/100)*$BW104</f>
        <v>0</v>
      </c>
      <c r="CN104" s="174">
        <f>(AL104/100)*$BW104</f>
        <v>0</v>
      </c>
      <c r="CO104" s="174">
        <f>(AM104/100)*$BW104</f>
        <v>0</v>
      </c>
      <c r="CP104" s="174">
        <f>(AN104/100)*$BW104</f>
        <v>114</v>
      </c>
      <c r="CQ104" s="174">
        <f>(AO104/100)*$BW104</f>
        <v>0</v>
      </c>
      <c r="CR104" s="174">
        <f>(AP104/100)*$BW104</f>
        <v>0</v>
      </c>
      <c r="CS104" s="174">
        <f>(AQ104/100)*$BW104</f>
        <v>0</v>
      </c>
      <c r="CT104" s="174">
        <f>(AR104/100)*$BW104</f>
        <v>0</v>
      </c>
      <c r="CU104" s="174">
        <f>(AS104/100)*$BW104</f>
        <v>0</v>
      </c>
      <c r="CV104" s="174">
        <f>(AT104/100)*$BW104</f>
        <v>0</v>
      </c>
      <c r="CW104" s="174">
        <f>(AU104/100)*$BW104</f>
        <v>0</v>
      </c>
      <c r="CX104" s="174">
        <f>(AV104/100)*$BW104</f>
        <v>0</v>
      </c>
      <c r="CY104" s="174">
        <f>(AW104/100)*$BW104</f>
        <v>0</v>
      </c>
      <c r="CZ104" s="174">
        <f>(AX104/100)*$BW104</f>
        <v>0</v>
      </c>
      <c r="DA104" s="174">
        <f>(AY104/100)*$BW104</f>
        <v>0</v>
      </c>
      <c r="DB104" s="174">
        <f>(AZ104/100)*$BW104</f>
        <v>0</v>
      </c>
      <c r="DC104" s="174">
        <f>(BA104/100)*$BW104</f>
        <v>0</v>
      </c>
      <c r="DD104" s="174">
        <f>(BB104/100)*$BW104</f>
        <v>0</v>
      </c>
      <c r="DE104" s="174">
        <f>(BC104/100)*$BW104</f>
        <v>0</v>
      </c>
      <c r="DF104" s="174">
        <f>(BD104/100)*$BW104</f>
        <v>0</v>
      </c>
      <c r="DG104" s="174">
        <f>(BE104/100)*$BW104</f>
        <v>0</v>
      </c>
      <c r="DH104" s="174">
        <f>(BF104/100)*$BW104</f>
        <v>0</v>
      </c>
      <c r="DI104" s="174">
        <f>(BG104/100)*$BW104</f>
        <v>0</v>
      </c>
      <c r="DJ104" s="174">
        <f>(BH104/100)*$BW104</f>
        <v>0</v>
      </c>
      <c r="DK104" s="174">
        <f>(BI104/100)*$BW104</f>
        <v>0</v>
      </c>
      <c r="DL104" s="174">
        <f>(BJ104/100)*$BW104</f>
        <v>0</v>
      </c>
      <c r="DM104" s="174">
        <f>(BK104/100)*$BW104</f>
        <v>0</v>
      </c>
      <c r="DN104" s="174">
        <f>(BL104/100)*$BW104</f>
        <v>0</v>
      </c>
      <c r="DO104" s="174">
        <f>(BM104/100)*$BW104</f>
        <v>0</v>
      </c>
      <c r="DP104" s="174">
        <f>(BN104/100)*$BW104</f>
        <v>0</v>
      </c>
      <c r="DQ104" s="174">
        <f>(BO104/100)*$BW104</f>
        <v>0</v>
      </c>
      <c r="DR104" s="174"/>
      <c r="DS104" s="174">
        <f>BX104/$M104</f>
        <v>123.34311926605506</v>
      </c>
      <c r="DT104" s="174">
        <f>BY104/$M104</f>
        <v>62.752293577981654</v>
      </c>
      <c r="DU104" s="174">
        <f>BZ104/$M104</f>
        <v>0</v>
      </c>
      <c r="DV104" s="174">
        <f>CA104/$M104</f>
        <v>0</v>
      </c>
      <c r="DW104" s="174">
        <f>CB104/$M104</f>
        <v>0.39045871559633033</v>
      </c>
      <c r="DX104" s="174">
        <f>CC104/$M104</f>
        <v>15.715963302752293</v>
      </c>
      <c r="DY104" s="174">
        <f>CD104/$M104</f>
        <v>0</v>
      </c>
      <c r="DZ104" s="174">
        <f>CE104/$M104</f>
        <v>14.530642201834862</v>
      </c>
      <c r="EA104" s="174">
        <f>CF104/$M104</f>
        <v>11.155963302752294</v>
      </c>
      <c r="EB104" s="174">
        <f>CG104/$M104</f>
        <v>0</v>
      </c>
      <c r="EC104" s="174">
        <f>CH104/$M104</f>
        <v>0</v>
      </c>
      <c r="ED104" s="174">
        <f>CI104/$M104</f>
        <v>0</v>
      </c>
      <c r="EE104" s="174">
        <f>CJ104/$M104</f>
        <v>5.5779816513761471</v>
      </c>
      <c r="EF104" s="174">
        <f>CK104/$M104</f>
        <v>13.944954128440367</v>
      </c>
      <c r="EG104" s="174">
        <f>CL104/$M104</f>
        <v>0</v>
      </c>
      <c r="EH104" s="174">
        <f>CM104/$M104</f>
        <v>0</v>
      </c>
      <c r="EI104" s="174">
        <f>CN104/$M104</f>
        <v>0</v>
      </c>
      <c r="EJ104" s="174">
        <f>CO104/$M104</f>
        <v>0</v>
      </c>
      <c r="EK104" s="174">
        <f>CP104/$M104</f>
        <v>34.862385321100916</v>
      </c>
      <c r="EL104" s="174">
        <f>CQ104/$M104</f>
        <v>0</v>
      </c>
      <c r="EM104" s="174">
        <f>CR104/$M104</f>
        <v>0</v>
      </c>
      <c r="EN104" s="174">
        <f>CS104/$M104</f>
        <v>0</v>
      </c>
      <c r="EO104" s="174">
        <f>CT104/$M104</f>
        <v>0</v>
      </c>
      <c r="EP104" s="174">
        <f>CU104/$M104</f>
        <v>0</v>
      </c>
      <c r="EQ104" s="174">
        <f>CV104/$M104</f>
        <v>0</v>
      </c>
      <c r="ER104" s="174">
        <f>CW104/$M104</f>
        <v>0</v>
      </c>
      <c r="ES104" s="174">
        <f>CX104/$M104</f>
        <v>0</v>
      </c>
      <c r="ET104" s="174">
        <f>CY104/$M104</f>
        <v>0</v>
      </c>
      <c r="EU104" s="174">
        <f>CZ104/$M104</f>
        <v>0</v>
      </c>
      <c r="EV104" s="174">
        <f>DA104/$M104</f>
        <v>0</v>
      </c>
      <c r="EW104" s="174">
        <f>DB104/$M104</f>
        <v>0</v>
      </c>
      <c r="EX104" s="174">
        <f>DC104/$M104</f>
        <v>0</v>
      </c>
      <c r="EY104" s="174">
        <f>DD104/$M104</f>
        <v>0</v>
      </c>
      <c r="EZ104" s="174">
        <f>DE104/$M104</f>
        <v>0</v>
      </c>
      <c r="FA104" s="174">
        <f>DF104/$M104</f>
        <v>0</v>
      </c>
      <c r="FB104" s="174">
        <f>DG104/$M104</f>
        <v>0</v>
      </c>
      <c r="FC104" s="174">
        <f>DH104/$M104</f>
        <v>0</v>
      </c>
      <c r="FD104" s="174">
        <f>DI104/$M104</f>
        <v>0</v>
      </c>
      <c r="FE104" s="174">
        <f>DJ104/$M104</f>
        <v>0</v>
      </c>
      <c r="FF104" s="174">
        <f>DK104/$M104</f>
        <v>0</v>
      </c>
      <c r="FG104" s="174">
        <f>DL104/$M104</f>
        <v>0</v>
      </c>
      <c r="FH104" s="174">
        <f>DM104/$M104</f>
        <v>0</v>
      </c>
      <c r="FI104" s="174">
        <f>DN104/$M104</f>
        <v>0</v>
      </c>
      <c r="FJ104" s="174">
        <f>DO104/$M104</f>
        <v>0</v>
      </c>
      <c r="FK104" s="174">
        <f>DP104/$M104</f>
        <v>0</v>
      </c>
      <c r="FL104" s="174">
        <f>DQ104/$M104</f>
        <v>0</v>
      </c>
      <c r="FN104" s="181">
        <f>DT104/MAX(DT$2:DT$108)</f>
        <v>9.6027825385623551E-3</v>
      </c>
      <c r="FO104" s="181">
        <f>DU104/MAX(DU$2:DU$108)</f>
        <v>0</v>
      </c>
      <c r="FP104" s="181">
        <f>DY104/MAX(DY$2:DY$108)</f>
        <v>0</v>
      </c>
      <c r="FQ104" s="181">
        <f>EA104/MAX(EA$2:EA$108)</f>
        <v>5.7398452885121911E-3</v>
      </c>
      <c r="FR104" s="181">
        <f>EB104/MAX(EB$2:EB$108)</f>
        <v>0</v>
      </c>
      <c r="FS104" s="181">
        <f>EC104/MAX(EC$2:EC$108)</f>
        <v>0</v>
      </c>
      <c r="FT104" s="181">
        <f>ED104/MAX(ED$2:ED$108)</f>
        <v>0</v>
      </c>
      <c r="FU104" s="181">
        <f>EE104/MAX(EE$2:EE$108)</f>
        <v>1.0060304667181116E-3</v>
      </c>
      <c r="FV104" s="181">
        <f>EF104/MAX(EF$2:EF$108)</f>
        <v>1.187112091768926E-2</v>
      </c>
      <c r="FW104" s="181">
        <f>EG104/MAX(EG$2:EG$108)</f>
        <v>0</v>
      </c>
      <c r="FX104" s="181">
        <f>EH104/MAX(EH$2:EH$108)</f>
        <v>0</v>
      </c>
      <c r="FY104" s="181">
        <f>EI104/MAX(EI$2:EI$108)</f>
        <v>0</v>
      </c>
      <c r="FZ104" s="181">
        <f>EJ104/MAX(EJ$2:EJ$108)</f>
        <v>0</v>
      </c>
      <c r="GA104" s="181">
        <f>EK104/MAX(EK$2:EK$108)</f>
        <v>9.0181459684626514E-2</v>
      </c>
      <c r="GB104" s="181">
        <f>EL104/MAX(EL$2:EL$108)</f>
        <v>0</v>
      </c>
      <c r="GC104" s="181">
        <f>EM104/MAX(EM$2:EM$108)</f>
        <v>0</v>
      </c>
      <c r="GD104" s="181">
        <f>EN104/MAX(EN$2:EN$108)</f>
        <v>0</v>
      </c>
      <c r="GE104" s="181">
        <f>EO104/MAX(EO$2:EO$108)</f>
        <v>0</v>
      </c>
      <c r="GF104" s="181">
        <f>EP104/MAX(EP$2:EP$108)</f>
        <v>0</v>
      </c>
      <c r="GG104" s="181">
        <f>EQ104/MAX(EQ$2:EQ$108)</f>
        <v>0</v>
      </c>
      <c r="GH104" s="181">
        <f>ER104/MAX(ER$2:ER$108)</f>
        <v>0</v>
      </c>
      <c r="GI104" s="181">
        <f>ES104/MAX(ES$2:ES$108)</f>
        <v>0</v>
      </c>
      <c r="GJ104" s="181">
        <f>ET104/MAX(ET$2:ET$108)</f>
        <v>0</v>
      </c>
      <c r="GK104" s="181">
        <f>EU104/MAX(EU$2:EU$108)</f>
        <v>0</v>
      </c>
      <c r="GL104" s="181">
        <f>EV104/MAX(EV$2:EV$108)</f>
        <v>0</v>
      </c>
      <c r="GM104" s="181">
        <f>EW104/MAX(EW$2:EW$108)</f>
        <v>0</v>
      </c>
      <c r="GN104" s="181">
        <f>EX104/MAX(EX$2:EX$108)</f>
        <v>0</v>
      </c>
      <c r="GO104" s="181">
        <f>EY104/MAX(EY$2:EY$108)</f>
        <v>0</v>
      </c>
      <c r="GP104" s="181">
        <f>EZ104/MAX(EZ$2:EZ$108)</f>
        <v>0</v>
      </c>
      <c r="GQ104" s="181">
        <f>FA104/MAX(FA$2:FA$108)</f>
        <v>0</v>
      </c>
      <c r="GR104" s="181">
        <f>FB104/MAX(FB$2:FB$108)</f>
        <v>0</v>
      </c>
      <c r="GS104" s="181">
        <f>FC104/MAX(FC$2:FC$108)</f>
        <v>0</v>
      </c>
      <c r="GT104" s="181">
        <f>FD104/MAX(FD$2:FD$108)</f>
        <v>0</v>
      </c>
      <c r="GU104" s="181">
        <f>FE104/MAX(FE$2:FE$108)</f>
        <v>0</v>
      </c>
      <c r="GV104" s="181">
        <f>FF104/MAX(FF$2:FF$108)</f>
        <v>0</v>
      </c>
      <c r="GW104" s="181">
        <f>FG104/MAX(FG$2:FG$108)</f>
        <v>0</v>
      </c>
      <c r="GX104" s="181">
        <f>FH104/MAX(FH$2:FH$108)</f>
        <v>0</v>
      </c>
      <c r="GY104" s="170">
        <f>MAX(FN104:GX104)</f>
        <v>9.0181459684626514E-2</v>
      </c>
      <c r="GZ104" s="170">
        <f>SUM(FN104:GX104)</f>
        <v>0.11840123889610843</v>
      </c>
      <c r="HA104" s="183">
        <f>GZ104/MAX(GZ$2:GZ$108)</f>
        <v>6.6360020733089659E-3</v>
      </c>
      <c r="HB104" s="168">
        <v>101</v>
      </c>
    </row>
    <row r="105" spans="1:210" s="168" customFormat="1" x14ac:dyDescent="0.3">
      <c r="A105" s="168" t="s">
        <v>71</v>
      </c>
      <c r="B105" s="168">
        <v>2.48</v>
      </c>
      <c r="D105" s="168">
        <v>132</v>
      </c>
      <c r="E105" s="168">
        <v>263</v>
      </c>
      <c r="F105" s="168">
        <v>405</v>
      </c>
      <c r="H105" s="168">
        <v>132</v>
      </c>
      <c r="I105" s="168">
        <f>E105-D105</f>
        <v>131</v>
      </c>
      <c r="J105" s="168">
        <f>F105-E105</f>
        <v>142</v>
      </c>
      <c r="K105" s="169">
        <f>AVERAGE(H105:J105)</f>
        <v>135</v>
      </c>
      <c r="L105" s="169">
        <f>_xlfn.STDEV.P(H105:J105)</f>
        <v>4.9665548085837798</v>
      </c>
      <c r="M105" s="170">
        <f>B105</f>
        <v>2.48</v>
      </c>
      <c r="N105" s="169"/>
      <c r="O105" s="169"/>
      <c r="P105" s="169">
        <f>K105/B105</f>
        <v>54.435483870967744</v>
      </c>
      <c r="Q105" s="171">
        <f>1/B105</f>
        <v>0.40322580645161293</v>
      </c>
      <c r="R105" s="168">
        <f>1/K105</f>
        <v>7.4074074074074077E-3</v>
      </c>
      <c r="T105" s="172" t="s">
        <v>459</v>
      </c>
      <c r="U105" s="172" t="s">
        <v>460</v>
      </c>
      <c r="V105" s="173">
        <v>87.23</v>
      </c>
      <c r="W105" s="173">
        <v>46</v>
      </c>
      <c r="X105" s="173">
        <v>0.7</v>
      </c>
      <c r="Y105" s="173">
        <v>0.28000000000000003</v>
      </c>
      <c r="Z105" s="173">
        <v>0.37</v>
      </c>
      <c r="AA105" s="173">
        <v>11.42</v>
      </c>
      <c r="AB105" s="173">
        <v>1.4</v>
      </c>
      <c r="AC105" s="173">
        <v>9.92</v>
      </c>
      <c r="AD105" s="173">
        <v>6</v>
      </c>
      <c r="AE105" s="173">
        <v>0.17</v>
      </c>
      <c r="AF105" s="173">
        <v>7</v>
      </c>
      <c r="AG105" s="173">
        <v>16</v>
      </c>
      <c r="AH105" s="173">
        <v>157</v>
      </c>
      <c r="AI105" s="173">
        <v>0</v>
      </c>
      <c r="AJ105" s="173">
        <v>0.1</v>
      </c>
      <c r="AK105" s="173">
        <v>5.7000000000000002E-2</v>
      </c>
      <c r="AL105" s="173">
        <v>5.1999999999999998E-2</v>
      </c>
      <c r="AM105" s="173">
        <v>0</v>
      </c>
      <c r="AN105" s="173">
        <v>9.5</v>
      </c>
      <c r="AO105" s="173">
        <v>2.8000000000000001E-2</v>
      </c>
      <c r="AP105" s="173">
        <v>2.5999999999999999E-2</v>
      </c>
      <c r="AQ105" s="173">
        <v>0.41699999999999998</v>
      </c>
      <c r="AR105" s="173">
        <v>0.13500000000000001</v>
      </c>
      <c r="AS105" s="173">
        <v>2.9000000000000001E-2</v>
      </c>
      <c r="AT105" s="173">
        <v>5</v>
      </c>
      <c r="AU105" s="173">
        <v>0</v>
      </c>
      <c r="AV105" s="173">
        <v>5</v>
      </c>
      <c r="AW105" s="173">
        <v>5</v>
      </c>
      <c r="AX105" s="173">
        <v>1.9</v>
      </c>
      <c r="AY105" s="173">
        <v>0</v>
      </c>
      <c r="AZ105" s="173">
        <v>345</v>
      </c>
      <c r="BA105" s="173">
        <v>17</v>
      </c>
      <c r="BB105" s="173">
        <v>0</v>
      </c>
      <c r="BC105" s="173">
        <v>0</v>
      </c>
      <c r="BD105" s="173">
        <v>190</v>
      </c>
      <c r="BE105" s="173">
        <v>35</v>
      </c>
      <c r="BF105" s="173">
        <v>0</v>
      </c>
      <c r="BG105" s="173">
        <v>73</v>
      </c>
      <c r="BH105" s="173">
        <v>0.26</v>
      </c>
      <c r="BI105" s="173">
        <v>0</v>
      </c>
      <c r="BJ105" s="173">
        <v>0</v>
      </c>
      <c r="BK105" s="173">
        <v>6.4</v>
      </c>
      <c r="BL105" s="173">
        <v>1.7000000000000001E-2</v>
      </c>
      <c r="BM105" s="173">
        <v>0.13400000000000001</v>
      </c>
      <c r="BN105" s="173">
        <v>4.3999999999999997E-2</v>
      </c>
      <c r="BO105" s="173">
        <v>0</v>
      </c>
      <c r="BP105" s="173">
        <v>165</v>
      </c>
      <c r="BQ105" s="172" t="s">
        <v>330</v>
      </c>
      <c r="BR105" s="179">
        <v>66</v>
      </c>
      <c r="BS105" s="172" t="s">
        <v>327</v>
      </c>
      <c r="BT105" s="173">
        <v>6</v>
      </c>
      <c r="BU105" s="168">
        <f>AVERAGE(BP105,BR105)</f>
        <v>115.5</v>
      </c>
      <c r="BV105" s="168">
        <f>_xlfn.STDEV.P(BP105,BR105)</f>
        <v>49.5</v>
      </c>
      <c r="BW105" s="168">
        <f>(1-BT105/100)*K105</f>
        <v>126.89999999999999</v>
      </c>
      <c r="BX105" s="174">
        <f>(V105/100)*$BW105</f>
        <v>110.69487000000001</v>
      </c>
      <c r="BY105" s="174">
        <f>(W105/100)*$BW105</f>
        <v>58.373999999999995</v>
      </c>
      <c r="BZ105" s="174">
        <f>(X105/100)*$BW105</f>
        <v>0.88829999999999987</v>
      </c>
      <c r="CA105" s="174">
        <f>(Y105/100)*$BW105</f>
        <v>0.35532000000000002</v>
      </c>
      <c r="CB105" s="174">
        <f>(Z105/100)*$BW105</f>
        <v>0.46953</v>
      </c>
      <c r="CC105" s="174">
        <f>(AA105/100)*$BW105</f>
        <v>14.491979999999998</v>
      </c>
      <c r="CD105" s="174">
        <f>(AB105/100)*$BW105</f>
        <v>1.7765999999999997</v>
      </c>
      <c r="CE105" s="174">
        <f>(AC105/100)*$BW105</f>
        <v>12.588479999999999</v>
      </c>
      <c r="CF105" s="174">
        <f>(AD105/100)*$BW105</f>
        <v>7.613999999999999</v>
      </c>
      <c r="CG105" s="174">
        <f>(AE105/100)*$BW105</f>
        <v>0.21573000000000001</v>
      </c>
      <c r="CH105" s="174">
        <f>(AF105/100)*$BW105</f>
        <v>8.8830000000000009</v>
      </c>
      <c r="CI105" s="174">
        <f>(AG105/100)*$BW105</f>
        <v>20.303999999999998</v>
      </c>
      <c r="CJ105" s="174">
        <f>(AH105/100)*$BW105</f>
        <v>199.233</v>
      </c>
      <c r="CK105" s="174">
        <f>(AI105/100)*$BW105</f>
        <v>0</v>
      </c>
      <c r="CL105" s="174">
        <f>(AJ105/100)*$BW105</f>
        <v>0.12689999999999999</v>
      </c>
      <c r="CM105" s="174">
        <f>(AK105/100)*$BW105</f>
        <v>7.2332999999999995E-2</v>
      </c>
      <c r="CN105" s="174">
        <f>(AL105/100)*$BW105</f>
        <v>6.5987999999999991E-2</v>
      </c>
      <c r="CO105" s="174">
        <f>(AM105/100)*$BW105</f>
        <v>0</v>
      </c>
      <c r="CP105" s="174">
        <f>(AN105/100)*$BW105</f>
        <v>12.055499999999999</v>
      </c>
      <c r="CQ105" s="174">
        <f>(AO105/100)*$BW105</f>
        <v>3.5532000000000001E-2</v>
      </c>
      <c r="CR105" s="174">
        <f>(AP105/100)*$BW105</f>
        <v>3.2993999999999996E-2</v>
      </c>
      <c r="CS105" s="174">
        <f>(AQ105/100)*$BW105</f>
        <v>0.529173</v>
      </c>
      <c r="CT105" s="174">
        <f>(AR105/100)*$BW105</f>
        <v>0.171315</v>
      </c>
      <c r="CU105" s="174">
        <f>(AS105/100)*$BW105</f>
        <v>3.6801E-2</v>
      </c>
      <c r="CV105" s="174">
        <f>(AT105/100)*$BW105</f>
        <v>6.3449999999999998</v>
      </c>
      <c r="CW105" s="174">
        <f>(AU105/100)*$BW105</f>
        <v>0</v>
      </c>
      <c r="CX105" s="174">
        <f>(AV105/100)*$BW105</f>
        <v>6.3449999999999998</v>
      </c>
      <c r="CY105" s="174">
        <f>(AW105/100)*$BW105</f>
        <v>6.3449999999999998</v>
      </c>
      <c r="CZ105" s="174">
        <f>(AX105/100)*$BW105</f>
        <v>2.4110999999999998</v>
      </c>
      <c r="DA105" s="174">
        <f>(AY105/100)*$BW105</f>
        <v>0</v>
      </c>
      <c r="DB105" s="174">
        <f>(AZ105/100)*$BW105</f>
        <v>437.80500000000001</v>
      </c>
      <c r="DC105" s="174">
        <f>(BA105/100)*$BW105</f>
        <v>21.573</v>
      </c>
      <c r="DD105" s="174">
        <f>(BB105/100)*$BW105</f>
        <v>0</v>
      </c>
      <c r="DE105" s="174">
        <f>(BC105/100)*$BW105</f>
        <v>0</v>
      </c>
      <c r="DF105" s="174">
        <f>(BD105/100)*$BW105</f>
        <v>241.10999999999999</v>
      </c>
      <c r="DG105" s="174">
        <f>(BE105/100)*$BW105</f>
        <v>44.414999999999992</v>
      </c>
      <c r="DH105" s="174">
        <f>(BF105/100)*$BW105</f>
        <v>0</v>
      </c>
      <c r="DI105" s="174">
        <f>(BG105/100)*$BW105</f>
        <v>92.636999999999986</v>
      </c>
      <c r="DJ105" s="174">
        <f>(BH105/100)*$BW105</f>
        <v>0.32993999999999996</v>
      </c>
      <c r="DK105" s="174">
        <f>(BI105/100)*$BW105</f>
        <v>0</v>
      </c>
      <c r="DL105" s="174">
        <f>(BJ105/100)*$BW105</f>
        <v>0</v>
      </c>
      <c r="DM105" s="174">
        <f>(BK105/100)*$BW105</f>
        <v>8.121599999999999</v>
      </c>
      <c r="DN105" s="174">
        <f>(BL105/100)*$BW105</f>
        <v>2.1572999999999998E-2</v>
      </c>
      <c r="DO105" s="174">
        <f>(BM105/100)*$BW105</f>
        <v>0.170046</v>
      </c>
      <c r="DP105" s="174">
        <f>(BN105/100)*$BW105</f>
        <v>5.583599999999999E-2</v>
      </c>
      <c r="DQ105" s="174">
        <f>(BO105/100)*$BW105</f>
        <v>0</v>
      </c>
      <c r="DR105" s="174"/>
      <c r="DS105" s="174">
        <f>BX105/$M105</f>
        <v>44.635028225806458</v>
      </c>
      <c r="DT105" s="174">
        <f>BY105/$M105</f>
        <v>23.537903225806449</v>
      </c>
      <c r="DU105" s="174">
        <f>BZ105/$M105</f>
        <v>0.35818548387096771</v>
      </c>
      <c r="DV105" s="174">
        <f>CA105/$M105</f>
        <v>0.14327419354838711</v>
      </c>
      <c r="DW105" s="174">
        <f>CB105/$M105</f>
        <v>0.1893266129032258</v>
      </c>
      <c r="DX105" s="174">
        <f>CC105/$M105</f>
        <v>5.8435403225806448</v>
      </c>
      <c r="DY105" s="174">
        <f>CD105/$M105</f>
        <v>0.71637096774193543</v>
      </c>
      <c r="DZ105" s="174">
        <f>CE105/$M105</f>
        <v>5.0759999999999996</v>
      </c>
      <c r="EA105" s="174">
        <f>CF105/$M105</f>
        <v>3.0701612903225803</v>
      </c>
      <c r="EB105" s="174">
        <f>CG105/$M105</f>
        <v>8.6987903225806448E-2</v>
      </c>
      <c r="EC105" s="174">
        <f>CH105/$M105</f>
        <v>3.581854838709678</v>
      </c>
      <c r="ED105" s="174">
        <f>CI105/$M105</f>
        <v>8.187096774193547</v>
      </c>
      <c r="EE105" s="174">
        <f>CJ105/$M105</f>
        <v>80.335887096774201</v>
      </c>
      <c r="EF105" s="174">
        <f>CK105/$M105</f>
        <v>0</v>
      </c>
      <c r="EG105" s="174">
        <f>CL105/$M105</f>
        <v>5.1169354838709671E-2</v>
      </c>
      <c r="EH105" s="174">
        <f>CM105/$M105</f>
        <v>2.9166532258064513E-2</v>
      </c>
      <c r="EI105" s="174">
        <f>CN105/$M105</f>
        <v>2.6608064516129029E-2</v>
      </c>
      <c r="EJ105" s="174">
        <f>CO105/$M105</f>
        <v>0</v>
      </c>
      <c r="EK105" s="174">
        <f>CP105/$M105</f>
        <v>4.8610887096774187</v>
      </c>
      <c r="EL105" s="174">
        <f>CQ105/$M105</f>
        <v>1.432741935483871E-2</v>
      </c>
      <c r="EM105" s="174">
        <f>CR105/$M105</f>
        <v>1.3304032258064515E-2</v>
      </c>
      <c r="EN105" s="174">
        <f>CS105/$M105</f>
        <v>0.21337620967741935</v>
      </c>
      <c r="EO105" s="174">
        <f>CT105/$M105</f>
        <v>6.907862903225806E-2</v>
      </c>
      <c r="EP105" s="174">
        <f>CU105/$M105</f>
        <v>1.4839112903225806E-2</v>
      </c>
      <c r="EQ105" s="174">
        <f>CV105/$M105</f>
        <v>2.558467741935484</v>
      </c>
      <c r="ER105" s="174">
        <f>CW105/$M105</f>
        <v>0</v>
      </c>
      <c r="ES105" s="174">
        <f>CX105/$M105</f>
        <v>2.558467741935484</v>
      </c>
      <c r="ET105" s="174">
        <f>CY105/$M105</f>
        <v>2.558467741935484</v>
      </c>
      <c r="EU105" s="174">
        <f>CZ105/$M105</f>
        <v>0.97221774193548383</v>
      </c>
      <c r="EV105" s="174">
        <f>DA105/$M105</f>
        <v>0</v>
      </c>
      <c r="EW105" s="174">
        <f>DB105/$M105</f>
        <v>176.53427419354838</v>
      </c>
      <c r="EX105" s="174">
        <f>DC105/$M105</f>
        <v>8.6987903225806456</v>
      </c>
      <c r="EY105" s="174">
        <f>DD105/$M105</f>
        <v>0</v>
      </c>
      <c r="EZ105" s="174">
        <f>DE105/$M105</f>
        <v>0</v>
      </c>
      <c r="FA105" s="174">
        <f>DF105/$M105</f>
        <v>97.221774193548384</v>
      </c>
      <c r="FB105" s="174">
        <f>DG105/$M105</f>
        <v>17.909274193548384</v>
      </c>
      <c r="FC105" s="174">
        <f>DH105/$M105</f>
        <v>0</v>
      </c>
      <c r="FD105" s="174">
        <f>DI105/$M105</f>
        <v>37.353629032258063</v>
      </c>
      <c r="FE105" s="174">
        <f>DJ105/$M105</f>
        <v>0.13304032258064513</v>
      </c>
      <c r="FF105" s="174">
        <f>DK105/$M105</f>
        <v>0</v>
      </c>
      <c r="FG105" s="174">
        <f>DL105/$M105</f>
        <v>0</v>
      </c>
      <c r="FH105" s="174">
        <f>DM105/$M105</f>
        <v>3.274838709677419</v>
      </c>
      <c r="FI105" s="174">
        <f>DN105/$M105</f>
        <v>8.6987903225806441E-3</v>
      </c>
      <c r="FJ105" s="174">
        <f>DO105/$M105</f>
        <v>6.8566935483870967E-2</v>
      </c>
      <c r="FK105" s="174">
        <f>DP105/$M105</f>
        <v>2.2514516129032255E-2</v>
      </c>
      <c r="FL105" s="174">
        <f>DQ105/$M105</f>
        <v>0</v>
      </c>
      <c r="FN105" s="181">
        <f>DT105/MAX(DT$2:DT$108)</f>
        <v>3.6019299567156098E-3</v>
      </c>
      <c r="FO105" s="181">
        <f>DU105/MAX(DU$2:DU$108)</f>
        <v>1.9314191526813786E-3</v>
      </c>
      <c r="FP105" s="181">
        <f>DY105/MAX(DY$2:DY$108)</f>
        <v>1.394689091680815E-2</v>
      </c>
      <c r="FQ105" s="181">
        <f>EA105/MAX(EA$2:EA$108)</f>
        <v>1.5796261012155693E-3</v>
      </c>
      <c r="FR105" s="181">
        <f>EB105/MAX(EB$2:EB$108)</f>
        <v>1.044262676731456E-3</v>
      </c>
      <c r="FS105" s="181">
        <f>EC105/MAX(EC$2:EC$108)</f>
        <v>9.0688908396357477E-3</v>
      </c>
      <c r="FT105" s="181">
        <f>ED105/MAX(ED$2:ED$108)</f>
        <v>4.222552348613468E-3</v>
      </c>
      <c r="FU105" s="181">
        <f>EE105/MAX(EE$2:EE$108)</f>
        <v>1.4489174587055523E-2</v>
      </c>
      <c r="FV105" s="181">
        <f>EF105/MAX(EF$2:EF$108)</f>
        <v>0</v>
      </c>
      <c r="FW105" s="181">
        <f>EG105/MAX(EG$2:EG$108)</f>
        <v>4.0163737123747045E-3</v>
      </c>
      <c r="FX105" s="181">
        <f>EH105/MAX(EH$2:EH$108)</f>
        <v>6.2168035543307826E-3</v>
      </c>
      <c r="FY105" s="181">
        <f>EI105/MAX(EI$2:EI$108)</f>
        <v>2.1731904316177821E-3</v>
      </c>
      <c r="FZ105" s="181">
        <f>EJ105/MAX(EJ$2:EJ$108)</f>
        <v>0</v>
      </c>
      <c r="GA105" s="181">
        <f>EK105/MAX(EK$2:EK$108)</f>
        <v>1.2574586376045587E-2</v>
      </c>
      <c r="GB105" s="181">
        <f>EL105/MAX(EL$2:EL$108)</f>
        <v>1.0166399922139433E-3</v>
      </c>
      <c r="GC105" s="181">
        <f>EM105/MAX(EM$2:EM$108)</f>
        <v>1.5001172817442588E-3</v>
      </c>
      <c r="GD105" s="181">
        <f>EN105/MAX(EN$2:EN$108)</f>
        <v>2.0131147058366806E-3</v>
      </c>
      <c r="GE105" s="181">
        <f>EO105/MAX(EO$2:EO$108)</f>
        <v>8.784933396516037E-3</v>
      </c>
      <c r="GF105" s="181">
        <f>EP105/MAX(EP$2:EP$108)</f>
        <v>4.6040007315249027E-3</v>
      </c>
      <c r="GG105" s="181">
        <f>EQ105/MAX(EQ$2:EQ$108)</f>
        <v>7.7874940855576259E-4</v>
      </c>
      <c r="GH105" s="181">
        <f>ER105/MAX(ER$2:ER$108)</f>
        <v>0</v>
      </c>
      <c r="GI105" s="181">
        <f>ES105/MAX(ES$2:ES$108)</f>
        <v>2.1134466196100245E-3</v>
      </c>
      <c r="GJ105" s="181">
        <f>ET105/MAX(ET$2:ET$108)</f>
        <v>4.897290095041395E-4</v>
      </c>
      <c r="GK105" s="181">
        <f>EU105/MAX(EU$2:EU$108)</f>
        <v>7.3583178197576815E-4</v>
      </c>
      <c r="GL105" s="181">
        <f>EV105/MAX(EV$2:EV$108)</f>
        <v>0</v>
      </c>
      <c r="GM105" s="181">
        <f>EW105/MAX(EW$2:EW$108)</f>
        <v>1.6247490797055169E-3</v>
      </c>
      <c r="GN105" s="181">
        <f>EX105/MAX(EX$2:EX$108)</f>
        <v>1.6017772737465115E-3</v>
      </c>
      <c r="GO105" s="181">
        <f>EY105/MAX(EY$2:EY$108)</f>
        <v>0</v>
      </c>
      <c r="GP105" s="181">
        <f>EZ105/MAX(EZ$2:EZ$108)</f>
        <v>0</v>
      </c>
      <c r="GQ105" s="181">
        <f>FA105/MAX(FA$2:FA$108)</f>
        <v>1.8042668499406015E-3</v>
      </c>
      <c r="GR105" s="181">
        <f>FB105/MAX(FB$2:FB$108)</f>
        <v>1.5715381577885875E-3</v>
      </c>
      <c r="GS105" s="181">
        <f>FC105/MAX(FC$2:FC$108)</f>
        <v>0</v>
      </c>
      <c r="GT105" s="181">
        <f>FD105/MAX(FD$2:FD$108)</f>
        <v>1.1675339970810533E-3</v>
      </c>
      <c r="GU105" s="181">
        <f>FE105/MAX(FE$2:FE$108)</f>
        <v>2.0428017298767497E-3</v>
      </c>
      <c r="GV105" s="181">
        <f>FF105/MAX(FF$2:FF$108)</f>
        <v>0</v>
      </c>
      <c r="GW105" s="181">
        <f>FG105/MAX(FG$2:FG$108)</f>
        <v>0</v>
      </c>
      <c r="GX105" s="181">
        <f>FH105/MAX(FH$2:FH$108)</f>
        <v>1.4845950220748901E-3</v>
      </c>
      <c r="GY105" s="170">
        <f>MAX(FN105:GX105)</f>
        <v>1.4489174587055523E-2</v>
      </c>
      <c r="GZ105" s="170">
        <f>SUM(FN105:GX105)</f>
        <v>0.10819952569152119</v>
      </c>
      <c r="HA105" s="183">
        <f>GZ105/MAX(GZ$2:GZ$108)</f>
        <v>6.064229424575563E-3</v>
      </c>
      <c r="HB105" s="168">
        <v>105</v>
      </c>
    </row>
    <row r="106" spans="1:210" s="168" customFormat="1" x14ac:dyDescent="0.3">
      <c r="A106" s="168" t="s">
        <v>591</v>
      </c>
      <c r="B106" s="168">
        <v>9.98</v>
      </c>
      <c r="C106" s="168">
        <v>1</v>
      </c>
      <c r="D106" s="168">
        <v>1200</v>
      </c>
      <c r="G106" s="168" t="s">
        <v>52</v>
      </c>
      <c r="H106" s="168">
        <f>D106</f>
        <v>1200</v>
      </c>
      <c r="K106" s="169">
        <f>AVERAGE(H106:J106)</f>
        <v>1200</v>
      </c>
      <c r="M106" s="171">
        <f>B106</f>
        <v>9.98</v>
      </c>
      <c r="Q106" s="171">
        <f>1/B106</f>
        <v>0.1002004008016032</v>
      </c>
      <c r="T106" s="172" t="s">
        <v>592</v>
      </c>
      <c r="U106" s="172" t="s">
        <v>593</v>
      </c>
      <c r="V106" s="173">
        <v>99.39</v>
      </c>
      <c r="W106" s="173">
        <v>1</v>
      </c>
      <c r="X106" s="173">
        <v>0.12</v>
      </c>
      <c r="Y106" s="173">
        <v>0.02</v>
      </c>
      <c r="Z106" s="173">
        <v>0.35</v>
      </c>
      <c r="AA106" s="173">
        <v>0</v>
      </c>
      <c r="AB106" s="179">
        <v>0</v>
      </c>
      <c r="AC106" s="179">
        <v>0</v>
      </c>
      <c r="AD106" s="173">
        <v>2</v>
      </c>
      <c r="AE106" s="173">
        <v>0.01</v>
      </c>
      <c r="AF106" s="173">
        <v>3</v>
      </c>
      <c r="AG106" s="173">
        <v>3</v>
      </c>
      <c r="AH106" s="173">
        <v>49</v>
      </c>
      <c r="AI106" s="173">
        <v>2</v>
      </c>
      <c r="AJ106" s="173">
        <v>0.02</v>
      </c>
      <c r="AK106" s="173">
        <v>2E-3</v>
      </c>
      <c r="AL106" s="173">
        <v>2.3E-2</v>
      </c>
      <c r="AM106" s="173">
        <v>0</v>
      </c>
      <c r="AN106" s="173">
        <v>0</v>
      </c>
      <c r="AO106" s="173">
        <v>1.4E-2</v>
      </c>
      <c r="AP106" s="173">
        <v>7.5999999999999998E-2</v>
      </c>
      <c r="AQ106" s="173">
        <v>0.191</v>
      </c>
      <c r="AR106" s="173">
        <v>0.254</v>
      </c>
      <c r="AS106" s="173">
        <v>1E-3</v>
      </c>
      <c r="AT106" s="173">
        <v>2</v>
      </c>
      <c r="AU106" s="173">
        <v>0</v>
      </c>
      <c r="AV106" s="173">
        <v>2</v>
      </c>
      <c r="AW106" s="173">
        <v>2</v>
      </c>
      <c r="AX106" s="179">
        <v>2.6</v>
      </c>
      <c r="AY106" s="173">
        <v>0</v>
      </c>
      <c r="AZ106" s="173">
        <v>0</v>
      </c>
      <c r="BA106" s="173">
        <v>0</v>
      </c>
      <c r="BB106" s="173">
        <v>0</v>
      </c>
      <c r="BC106" s="179">
        <v>0</v>
      </c>
      <c r="BD106" s="179">
        <v>0</v>
      </c>
      <c r="BE106" s="179">
        <v>0</v>
      </c>
      <c r="BF106" s="179">
        <v>0</v>
      </c>
      <c r="BG106" s="179">
        <v>0</v>
      </c>
      <c r="BH106" s="179">
        <v>0.01</v>
      </c>
      <c r="BI106" s="173">
        <v>0</v>
      </c>
      <c r="BJ106" s="173">
        <v>0</v>
      </c>
      <c r="BK106" s="179">
        <v>0.1</v>
      </c>
      <c r="BL106" s="173">
        <v>2E-3</v>
      </c>
      <c r="BM106" s="173">
        <v>1.4999999999999999E-2</v>
      </c>
      <c r="BN106" s="173">
        <v>1E-3</v>
      </c>
      <c r="BO106" s="173">
        <v>0</v>
      </c>
      <c r="BP106" s="179">
        <v>29.6</v>
      </c>
      <c r="BQ106" s="172" t="s">
        <v>581</v>
      </c>
      <c r="BR106" s="179">
        <v>178</v>
      </c>
      <c r="BS106" s="172" t="s">
        <v>594</v>
      </c>
      <c r="BT106" s="173">
        <v>0</v>
      </c>
      <c r="BU106" s="168">
        <f>AVERAGE(BP106,BR106)</f>
        <v>103.8</v>
      </c>
      <c r="BV106" s="168">
        <f>_xlfn.STDEV.P(BP106,BR106)</f>
        <v>74.2</v>
      </c>
      <c r="BW106" s="168">
        <f>(1-BT106/100)*K106</f>
        <v>1200</v>
      </c>
      <c r="BX106" s="174">
        <f>(V106/100)*$BW106</f>
        <v>1192.68</v>
      </c>
      <c r="BY106" s="174">
        <f>(W106/100)*$BW106</f>
        <v>12</v>
      </c>
      <c r="BZ106" s="174">
        <f>(X106/100)*$BW106</f>
        <v>1.44</v>
      </c>
      <c r="CA106" s="174">
        <f>(Y106/100)*$BW106</f>
        <v>0.24000000000000002</v>
      </c>
      <c r="CB106" s="174">
        <f>(Z106/100)*$BW106</f>
        <v>4.1999999999999993</v>
      </c>
      <c r="CC106" s="174">
        <f>(AA106/100)*$BW106</f>
        <v>0</v>
      </c>
      <c r="CD106" s="174">
        <f>(AB106/100)*$BW106</f>
        <v>0</v>
      </c>
      <c r="CE106" s="174">
        <f>(AC106/100)*$BW106</f>
        <v>0</v>
      </c>
      <c r="CF106" s="174">
        <f>(AD106/100)*$BW106</f>
        <v>24</v>
      </c>
      <c r="CG106" s="174">
        <f>(AE106/100)*$BW106</f>
        <v>0.12000000000000001</v>
      </c>
      <c r="CH106" s="174">
        <f>(AF106/100)*$BW106</f>
        <v>36</v>
      </c>
      <c r="CI106" s="174">
        <f>(AG106/100)*$BW106</f>
        <v>36</v>
      </c>
      <c r="CJ106" s="174">
        <f>(AH106/100)*$BW106</f>
        <v>588</v>
      </c>
      <c r="CK106" s="174">
        <f>(AI106/100)*$BW106</f>
        <v>24</v>
      </c>
      <c r="CL106" s="174">
        <f>(AJ106/100)*$BW106</f>
        <v>0.24000000000000002</v>
      </c>
      <c r="CM106" s="174">
        <f>(AK106/100)*$BW106</f>
        <v>2.4E-2</v>
      </c>
      <c r="CN106" s="174">
        <f>(AL106/100)*$BW106</f>
        <v>0.27600000000000002</v>
      </c>
      <c r="CO106" s="174">
        <f>(AM106/100)*$BW106</f>
        <v>0</v>
      </c>
      <c r="CP106" s="174">
        <f>(AN106/100)*$BW106</f>
        <v>0</v>
      </c>
      <c r="CQ106" s="174">
        <f>(AO106/100)*$BW106</f>
        <v>0.16800000000000001</v>
      </c>
      <c r="CR106" s="174">
        <f>(AP106/100)*$BW106</f>
        <v>0.91199999999999992</v>
      </c>
      <c r="CS106" s="174">
        <f>(AQ106/100)*$BW106</f>
        <v>2.2919999999999998</v>
      </c>
      <c r="CT106" s="174">
        <f>(AR106/100)*$BW106</f>
        <v>3.048</v>
      </c>
      <c r="CU106" s="174">
        <f>(AS106/100)*$BW106</f>
        <v>1.2E-2</v>
      </c>
      <c r="CV106" s="174">
        <f>(AT106/100)*$BW106</f>
        <v>24</v>
      </c>
      <c r="CW106" s="174">
        <f>(AU106/100)*$BW106</f>
        <v>0</v>
      </c>
      <c r="CX106" s="174">
        <f>(AV106/100)*$BW106</f>
        <v>24</v>
      </c>
      <c r="CY106" s="174">
        <f>(AW106/100)*$BW106</f>
        <v>24</v>
      </c>
      <c r="CZ106" s="174">
        <f>(AX106/100)*$BW106</f>
        <v>31.200000000000003</v>
      </c>
      <c r="DA106" s="174">
        <f>(AY106/100)*$BW106</f>
        <v>0</v>
      </c>
      <c r="DB106" s="174">
        <f>(AZ106/100)*$BW106</f>
        <v>0</v>
      </c>
      <c r="DC106" s="174">
        <f>(BA106/100)*$BW106</f>
        <v>0</v>
      </c>
      <c r="DD106" s="174">
        <f>(BB106/100)*$BW106</f>
        <v>0</v>
      </c>
      <c r="DE106" s="174">
        <f>(BC106/100)*$BW106</f>
        <v>0</v>
      </c>
      <c r="DF106" s="174">
        <f>(BD106/100)*$BW106</f>
        <v>0</v>
      </c>
      <c r="DG106" s="174">
        <f>(BE106/100)*$BW106</f>
        <v>0</v>
      </c>
      <c r="DH106" s="174">
        <f>(BF106/100)*$BW106</f>
        <v>0</v>
      </c>
      <c r="DI106" s="174">
        <f>(BG106/100)*$BW106</f>
        <v>0</v>
      </c>
      <c r="DJ106" s="174">
        <f>(BH106/100)*$BW106</f>
        <v>0.12000000000000001</v>
      </c>
      <c r="DK106" s="174">
        <f>(BI106/100)*$BW106</f>
        <v>0</v>
      </c>
      <c r="DL106" s="174">
        <f>(BJ106/100)*$BW106</f>
        <v>0</v>
      </c>
      <c r="DM106" s="174">
        <f>(BK106/100)*$BW106</f>
        <v>1.2</v>
      </c>
      <c r="DN106" s="174">
        <f>(BL106/100)*$BW106</f>
        <v>2.4E-2</v>
      </c>
      <c r="DO106" s="174">
        <f>(BM106/100)*$BW106</f>
        <v>0.18</v>
      </c>
      <c r="DP106" s="174">
        <f>(BN106/100)*$BW106</f>
        <v>1.2E-2</v>
      </c>
      <c r="DQ106" s="174">
        <f>(BO106/100)*$BW106</f>
        <v>0</v>
      </c>
      <c r="DR106" s="174"/>
      <c r="DS106" s="174">
        <f>BX106/$M106</f>
        <v>119.50701402805612</v>
      </c>
      <c r="DT106" s="174">
        <f>BY106/$M106</f>
        <v>1.2024048096192383</v>
      </c>
      <c r="DU106" s="174">
        <f>BZ106/$M106</f>
        <v>0.14428857715430859</v>
      </c>
      <c r="DV106" s="174">
        <f>CA106/$M106</f>
        <v>2.4048096192384769E-2</v>
      </c>
      <c r="DW106" s="174">
        <f>CB106/$M106</f>
        <v>0.42084168336673339</v>
      </c>
      <c r="DX106" s="174">
        <f>CC106/$M106</f>
        <v>0</v>
      </c>
      <c r="DY106" s="174">
        <f>CD106/$M106</f>
        <v>0</v>
      </c>
      <c r="DZ106" s="174">
        <f>CE106/$M106</f>
        <v>0</v>
      </c>
      <c r="EA106" s="174">
        <f>CF106/$M106</f>
        <v>2.4048096192384767</v>
      </c>
      <c r="EB106" s="174">
        <f>CG106/$M106</f>
        <v>1.2024048096192385E-2</v>
      </c>
      <c r="EC106" s="174">
        <f>CH106/$M106</f>
        <v>3.6072144288577155</v>
      </c>
      <c r="ED106" s="174">
        <f>CI106/$M106</f>
        <v>3.6072144288577155</v>
      </c>
      <c r="EE106" s="174">
        <f>CJ106/$M106</f>
        <v>58.917835671342679</v>
      </c>
      <c r="EF106" s="174">
        <f>CK106/$M106</f>
        <v>2.4048096192384767</v>
      </c>
      <c r="EG106" s="174">
        <f>CL106/$M106</f>
        <v>2.4048096192384769E-2</v>
      </c>
      <c r="EH106" s="174">
        <f>CM106/$M106</f>
        <v>2.4048096192384768E-3</v>
      </c>
      <c r="EI106" s="174">
        <f>CN106/$M106</f>
        <v>2.7655310621242487E-2</v>
      </c>
      <c r="EJ106" s="174">
        <f>CO106/$M106</f>
        <v>0</v>
      </c>
      <c r="EK106" s="174">
        <f>CP106/$M106</f>
        <v>0</v>
      </c>
      <c r="EL106" s="174">
        <f>CQ106/$M106</f>
        <v>1.6833667334669337E-2</v>
      </c>
      <c r="EM106" s="174">
        <f>CR106/$M106</f>
        <v>9.1382765531062116E-2</v>
      </c>
      <c r="EN106" s="174">
        <f>CS106/$M106</f>
        <v>0.22965931863727451</v>
      </c>
      <c r="EO106" s="174">
        <f>CT106/$M106</f>
        <v>0.30541082164328659</v>
      </c>
      <c r="EP106" s="174">
        <f>CU106/$M106</f>
        <v>1.2024048096192384E-3</v>
      </c>
      <c r="EQ106" s="174">
        <f>CV106/$M106</f>
        <v>2.4048096192384767</v>
      </c>
      <c r="ER106" s="174">
        <f>CW106/$M106</f>
        <v>0</v>
      </c>
      <c r="ES106" s="174">
        <f>CX106/$M106</f>
        <v>2.4048096192384767</v>
      </c>
      <c r="ET106" s="174">
        <f>CY106/$M106</f>
        <v>2.4048096192384767</v>
      </c>
      <c r="EU106" s="174">
        <f>CZ106/$M106</f>
        <v>3.1262525050100201</v>
      </c>
      <c r="EV106" s="174">
        <f>DA106/$M106</f>
        <v>0</v>
      </c>
      <c r="EW106" s="174">
        <f>DB106/$M106</f>
        <v>0</v>
      </c>
      <c r="EX106" s="174">
        <f>DC106/$M106</f>
        <v>0</v>
      </c>
      <c r="EY106" s="174">
        <f>DD106/$M106</f>
        <v>0</v>
      </c>
      <c r="EZ106" s="174">
        <f>DE106/$M106</f>
        <v>0</v>
      </c>
      <c r="FA106" s="174">
        <f>DF106/$M106</f>
        <v>0</v>
      </c>
      <c r="FB106" s="174">
        <f>DG106/$M106</f>
        <v>0</v>
      </c>
      <c r="FC106" s="174">
        <f>DH106/$M106</f>
        <v>0</v>
      </c>
      <c r="FD106" s="174">
        <f>DI106/$M106</f>
        <v>0</v>
      </c>
      <c r="FE106" s="174">
        <f>DJ106/$M106</f>
        <v>1.2024048096192385E-2</v>
      </c>
      <c r="FF106" s="174">
        <f>DK106/$M106</f>
        <v>0</v>
      </c>
      <c r="FG106" s="174">
        <f>DL106/$M106</f>
        <v>0</v>
      </c>
      <c r="FH106" s="174">
        <f>DM106/$M106</f>
        <v>0.12024048096192384</v>
      </c>
      <c r="FI106" s="174">
        <f>DN106/$M106</f>
        <v>2.4048096192384768E-3</v>
      </c>
      <c r="FJ106" s="174">
        <f>DO106/$M106</f>
        <v>1.8036072144288574E-2</v>
      </c>
      <c r="FK106" s="174">
        <f>DP106/$M106</f>
        <v>1.2024048096192384E-3</v>
      </c>
      <c r="FL106" s="174">
        <f>DQ106/$M106</f>
        <v>0</v>
      </c>
      <c r="FN106" s="181">
        <f>DT106/MAX(DT$2:DT$108)</f>
        <v>1.8400015763163108E-4</v>
      </c>
      <c r="FO106" s="181">
        <f>DU106/MAX(DU$2:DU$108)</f>
        <v>7.7803745259919128E-4</v>
      </c>
      <c r="FP106" s="181">
        <f>DY106/MAX(DY$2:DY$108)</f>
        <v>0</v>
      </c>
      <c r="FQ106" s="181">
        <f>EA106/MAX(EA$2:EA$108)</f>
        <v>1.2372965729771953E-3</v>
      </c>
      <c r="FR106" s="181">
        <f>EB106/MAX(EB$2:EB$108)</f>
        <v>1.4434495124550372E-4</v>
      </c>
      <c r="FS106" s="181">
        <f>EC106/MAX(EC$2:EC$108)</f>
        <v>9.1330987333518715E-3</v>
      </c>
      <c r="FT106" s="181">
        <f>ED106/MAX(ED$2:ED$108)</f>
        <v>1.8604460382753811E-3</v>
      </c>
      <c r="FU106" s="181">
        <f>EE106/MAX(EE$2:EE$108)</f>
        <v>1.0626269755447934E-2</v>
      </c>
      <c r="FV106" s="181">
        <f>EF106/MAX(EF$2:EF$108)</f>
        <v>2.047176743004107E-3</v>
      </c>
      <c r="FW106" s="181">
        <f>EG106/MAX(EG$2:EG$108)</f>
        <v>1.8875778614797951E-3</v>
      </c>
      <c r="FX106" s="181">
        <f>EH106/MAX(EH$2:EH$108)</f>
        <v>5.125816417286597E-4</v>
      </c>
      <c r="FY106" s="181">
        <f>EI106/MAX(EI$2:EI$108)</f>
        <v>2.2587233426569144E-3</v>
      </c>
      <c r="FZ106" s="181">
        <f>EJ106/MAX(EJ$2:EJ$108)</f>
        <v>0</v>
      </c>
      <c r="GA106" s="181">
        <f>EK106/MAX(EK$2:EK$108)</f>
        <v>0</v>
      </c>
      <c r="GB106" s="181">
        <f>EL106/MAX(EL$2:EL$108)</f>
        <v>1.1944774564213909E-3</v>
      </c>
      <c r="GC106" s="181">
        <f>EM106/MAX(EM$2:EM$108)</f>
        <v>1.0304008827371341E-2</v>
      </c>
      <c r="GD106" s="181">
        <f>EN106/MAX(EN$2:EN$108)</f>
        <v>2.1667389836012062E-3</v>
      </c>
      <c r="GE106" s="181">
        <f>EO106/MAX(EO$2:EO$108)</f>
        <v>3.8839996744269606E-2</v>
      </c>
      <c r="GF106" s="181">
        <f>EP106/MAX(EP$2:EP$108)</f>
        <v>3.7305953928503478E-4</v>
      </c>
      <c r="GG106" s="181">
        <f>EQ106/MAX(EQ$2:EQ$108)</f>
        <v>7.3197876915752683E-4</v>
      </c>
      <c r="GH106" s="181">
        <f>ER106/MAX(ER$2:ER$108)</f>
        <v>0</v>
      </c>
      <c r="GI106" s="181">
        <f>ES106/MAX(ES$2:ES$108)</f>
        <v>1.9865158654454478E-3</v>
      </c>
      <c r="GJ106" s="181">
        <f>ET106/MAX(ET$2:ET$108)</f>
        <v>4.6031654555267156E-4</v>
      </c>
      <c r="GK106" s="181">
        <f>EU106/MAX(EU$2:EU$108)</f>
        <v>2.3661324541230043E-3</v>
      </c>
      <c r="GL106" s="181">
        <f>EV106/MAX(EV$2:EV$108)</f>
        <v>0</v>
      </c>
      <c r="GM106" s="181">
        <f>EW106/MAX(EW$2:EW$108)</f>
        <v>0</v>
      </c>
      <c r="GN106" s="181">
        <f>EX106/MAX(EX$2:EX$108)</f>
        <v>0</v>
      </c>
      <c r="GO106" s="181">
        <f>EY106/MAX(EY$2:EY$108)</f>
        <v>0</v>
      </c>
      <c r="GP106" s="181">
        <f>EZ106/MAX(EZ$2:EZ$108)</f>
        <v>0</v>
      </c>
      <c r="GQ106" s="181">
        <f>FA106/MAX(FA$2:FA$108)</f>
        <v>0</v>
      </c>
      <c r="GR106" s="181">
        <f>FB106/MAX(FB$2:FB$108)</f>
        <v>0</v>
      </c>
      <c r="GS106" s="181">
        <f>FC106/MAX(FC$2:FC$108)</f>
        <v>0</v>
      </c>
      <c r="GT106" s="181">
        <f>FD106/MAX(FD$2:FD$108)</f>
        <v>0</v>
      </c>
      <c r="GU106" s="181">
        <f>FE106/MAX(FE$2:FE$108)</f>
        <v>1.8462632812795405E-4</v>
      </c>
      <c r="GV106" s="181">
        <f>FF106/MAX(FF$2:FF$108)</f>
        <v>0</v>
      </c>
      <c r="GW106" s="181">
        <f>FG106/MAX(FG$2:FG$108)</f>
        <v>0</v>
      </c>
      <c r="GX106" s="181">
        <f>FH106/MAX(FH$2:FH$108)</f>
        <v>5.450907214466948E-5</v>
      </c>
      <c r="GY106" s="170">
        <f>MAX(FN106:GX106)</f>
        <v>3.8839996744269606E-2</v>
      </c>
      <c r="GZ106" s="170">
        <f>SUM(FN106:GX106)</f>
        <v>8.9331913835898044E-2</v>
      </c>
      <c r="HA106" s="183">
        <f>GZ106/MAX(GZ$2:GZ$108)</f>
        <v>5.0067615081953462E-3</v>
      </c>
      <c r="HB106" s="168">
        <v>104</v>
      </c>
    </row>
    <row r="107" spans="1:210" s="168" customFormat="1" x14ac:dyDescent="0.3">
      <c r="A107" s="168" t="s">
        <v>598</v>
      </c>
      <c r="B107" s="168">
        <v>1.98</v>
      </c>
      <c r="D107" s="168">
        <v>222</v>
      </c>
      <c r="G107" s="168" t="s">
        <v>52</v>
      </c>
      <c r="H107" s="168">
        <f>D107</f>
        <v>222</v>
      </c>
      <c r="K107" s="169">
        <f>AVERAGE(H107:J107)</f>
        <v>222</v>
      </c>
      <c r="M107" s="171">
        <f>B107</f>
        <v>1.98</v>
      </c>
      <c r="Q107" s="171">
        <f>1/B107</f>
        <v>0.50505050505050508</v>
      </c>
      <c r="T107" s="178" t="s">
        <v>599</v>
      </c>
      <c r="U107" s="178" t="s">
        <v>600</v>
      </c>
      <c r="V107" s="179">
        <v>99.7</v>
      </c>
      <c r="W107" s="179">
        <v>1</v>
      </c>
      <c r="X107" s="179">
        <v>0</v>
      </c>
      <c r="Y107" s="179">
        <v>0</v>
      </c>
      <c r="Z107" s="179">
        <v>0.04</v>
      </c>
      <c r="AA107" s="179">
        <v>0.3</v>
      </c>
      <c r="AB107" s="179">
        <v>0</v>
      </c>
      <c r="AC107" s="179">
        <v>0</v>
      </c>
      <c r="AD107" s="179">
        <v>0</v>
      </c>
      <c r="AE107" s="179">
        <v>0.02</v>
      </c>
      <c r="AF107" s="179">
        <v>3</v>
      </c>
      <c r="AG107" s="179">
        <v>1</v>
      </c>
      <c r="AH107" s="179">
        <v>37</v>
      </c>
      <c r="AI107" s="179">
        <v>3</v>
      </c>
      <c r="AJ107" s="179">
        <v>0.02</v>
      </c>
      <c r="AK107" s="179">
        <v>0.01</v>
      </c>
      <c r="AL107" s="179">
        <v>0.219</v>
      </c>
      <c r="AM107" s="179">
        <v>0</v>
      </c>
      <c r="AN107" s="179">
        <v>0</v>
      </c>
      <c r="AO107" s="179">
        <v>0</v>
      </c>
      <c r="AP107" s="179">
        <v>1.4E-2</v>
      </c>
      <c r="AQ107" s="179">
        <v>0</v>
      </c>
      <c r="AR107" s="179">
        <v>1.0999999999999999E-2</v>
      </c>
      <c r="AS107" s="179">
        <v>0</v>
      </c>
      <c r="AT107" s="179">
        <v>5</v>
      </c>
      <c r="AU107" s="179">
        <v>0</v>
      </c>
      <c r="AV107" s="179">
        <v>5</v>
      </c>
      <c r="AW107" s="179">
        <v>5</v>
      </c>
      <c r="AX107" s="179">
        <v>0.4</v>
      </c>
      <c r="AY107" s="179">
        <v>0</v>
      </c>
      <c r="AZ107" s="179">
        <v>0</v>
      </c>
      <c r="BA107" s="179">
        <v>0</v>
      </c>
      <c r="BB107" s="179">
        <v>0</v>
      </c>
      <c r="BC107" s="179">
        <v>0</v>
      </c>
      <c r="BD107" s="179">
        <v>0</v>
      </c>
      <c r="BE107" s="179">
        <v>0</v>
      </c>
      <c r="BF107" s="179">
        <v>0</v>
      </c>
      <c r="BG107" s="179">
        <v>0</v>
      </c>
      <c r="BH107" s="179">
        <v>0</v>
      </c>
      <c r="BI107" s="179">
        <v>0</v>
      </c>
      <c r="BJ107" s="179">
        <v>0</v>
      </c>
      <c r="BK107" s="179">
        <v>0</v>
      </c>
      <c r="BL107" s="179">
        <v>2E-3</v>
      </c>
      <c r="BM107" s="179">
        <v>1E-3</v>
      </c>
      <c r="BN107" s="179">
        <v>4.0000000000000001E-3</v>
      </c>
      <c r="BO107" s="179">
        <v>0</v>
      </c>
      <c r="BP107" s="179">
        <v>29.6</v>
      </c>
      <c r="BQ107" s="178" t="s">
        <v>581</v>
      </c>
      <c r="BR107" s="179">
        <v>178</v>
      </c>
      <c r="BS107" s="178" t="s">
        <v>594</v>
      </c>
      <c r="BT107" s="179">
        <v>0</v>
      </c>
      <c r="BU107" s="168">
        <f>AVERAGE(BP107,BR107)</f>
        <v>103.8</v>
      </c>
      <c r="BV107" s="168">
        <f>_xlfn.STDEV.P(BP107,BR107)</f>
        <v>74.2</v>
      </c>
      <c r="BW107" s="168">
        <f>(1-BT107/100)*K107</f>
        <v>222</v>
      </c>
      <c r="BX107" s="174">
        <f>(V107/100)*$BW107</f>
        <v>221.334</v>
      </c>
      <c r="BY107" s="174">
        <f>(W107/100)*$BW107</f>
        <v>2.2200000000000002</v>
      </c>
      <c r="BZ107" s="174">
        <f>(X107/100)*$BW107</f>
        <v>0</v>
      </c>
      <c r="CA107" s="174">
        <f>(Y107/100)*$BW107</f>
        <v>0</v>
      </c>
      <c r="CB107" s="174">
        <f>(Z107/100)*$BW107</f>
        <v>8.8800000000000004E-2</v>
      </c>
      <c r="CC107" s="174">
        <f>(AA107/100)*$BW107</f>
        <v>0.66600000000000004</v>
      </c>
      <c r="CD107" s="174">
        <f>(AB107/100)*$BW107</f>
        <v>0</v>
      </c>
      <c r="CE107" s="174">
        <f>(AC107/100)*$BW107</f>
        <v>0</v>
      </c>
      <c r="CF107" s="174">
        <f>(AD107/100)*$BW107</f>
        <v>0</v>
      </c>
      <c r="CG107" s="174">
        <f>(AE107/100)*$BW107</f>
        <v>4.4400000000000002E-2</v>
      </c>
      <c r="CH107" s="174">
        <f>(AF107/100)*$BW107</f>
        <v>6.66</v>
      </c>
      <c r="CI107" s="174">
        <f>(AG107/100)*$BW107</f>
        <v>2.2200000000000002</v>
      </c>
      <c r="CJ107" s="174">
        <f>(AH107/100)*$BW107</f>
        <v>82.14</v>
      </c>
      <c r="CK107" s="174">
        <f>(AI107/100)*$BW107</f>
        <v>6.66</v>
      </c>
      <c r="CL107" s="174">
        <f>(AJ107/100)*$BW107</f>
        <v>4.4400000000000002E-2</v>
      </c>
      <c r="CM107" s="174">
        <f>(AK107/100)*$BW107</f>
        <v>2.2200000000000001E-2</v>
      </c>
      <c r="CN107" s="174">
        <f>(AL107/100)*$BW107</f>
        <v>0.48618</v>
      </c>
      <c r="CO107" s="174">
        <f>(AM107/100)*$BW107</f>
        <v>0</v>
      </c>
      <c r="CP107" s="174">
        <f>(AN107/100)*$BW107</f>
        <v>0</v>
      </c>
      <c r="CQ107" s="174">
        <f>(AO107/100)*$BW107</f>
        <v>0</v>
      </c>
      <c r="CR107" s="174">
        <f>(AP107/100)*$BW107</f>
        <v>3.1080000000000003E-2</v>
      </c>
      <c r="CS107" s="174">
        <f>(AQ107/100)*$BW107</f>
        <v>0</v>
      </c>
      <c r="CT107" s="174">
        <f>(AR107/100)*$BW107</f>
        <v>2.4419999999999997E-2</v>
      </c>
      <c r="CU107" s="174">
        <f>(AS107/100)*$BW107</f>
        <v>0</v>
      </c>
      <c r="CV107" s="174">
        <f>(AT107/100)*$BW107</f>
        <v>11.100000000000001</v>
      </c>
      <c r="CW107" s="174">
        <f>(AU107/100)*$BW107</f>
        <v>0</v>
      </c>
      <c r="CX107" s="174">
        <f>(AV107/100)*$BW107</f>
        <v>11.100000000000001</v>
      </c>
      <c r="CY107" s="174">
        <f>(AW107/100)*$BW107</f>
        <v>11.100000000000001</v>
      </c>
      <c r="CZ107" s="174">
        <f>(AX107/100)*$BW107</f>
        <v>0.88800000000000001</v>
      </c>
      <c r="DA107" s="174">
        <f>(AY107/100)*$BW107</f>
        <v>0</v>
      </c>
      <c r="DB107" s="174">
        <f>(AZ107/100)*$BW107</f>
        <v>0</v>
      </c>
      <c r="DC107" s="174">
        <f>(BA107/100)*$BW107</f>
        <v>0</v>
      </c>
      <c r="DD107" s="174">
        <f>(BB107/100)*$BW107</f>
        <v>0</v>
      </c>
      <c r="DE107" s="174">
        <f>(BC107/100)*$BW107</f>
        <v>0</v>
      </c>
      <c r="DF107" s="174">
        <f>(BD107/100)*$BW107</f>
        <v>0</v>
      </c>
      <c r="DG107" s="174">
        <f>(BE107/100)*$BW107</f>
        <v>0</v>
      </c>
      <c r="DH107" s="174">
        <f>(BF107/100)*$BW107</f>
        <v>0</v>
      </c>
      <c r="DI107" s="174">
        <f>(BG107/100)*$BW107</f>
        <v>0</v>
      </c>
      <c r="DJ107" s="174">
        <f>(BH107/100)*$BW107</f>
        <v>0</v>
      </c>
      <c r="DK107" s="174">
        <f>(BI107/100)*$BW107</f>
        <v>0</v>
      </c>
      <c r="DL107" s="174">
        <f>(BJ107/100)*$BW107</f>
        <v>0</v>
      </c>
      <c r="DM107" s="174">
        <f>(BK107/100)*$BW107</f>
        <v>0</v>
      </c>
      <c r="DN107" s="174">
        <f>(BL107/100)*$BW107</f>
        <v>4.4400000000000004E-3</v>
      </c>
      <c r="DO107" s="174">
        <f>(BM107/100)*$BW107</f>
        <v>2.2200000000000002E-3</v>
      </c>
      <c r="DP107" s="174">
        <f>(BN107/100)*$BW107</f>
        <v>8.8800000000000007E-3</v>
      </c>
      <c r="DQ107" s="174">
        <f>(BO107/100)*$BW107</f>
        <v>0</v>
      </c>
      <c r="DR107" s="174"/>
      <c r="DS107" s="174">
        <f>BX107/$M107</f>
        <v>111.78484848484848</v>
      </c>
      <c r="DT107" s="174">
        <f>BY107/$M107</f>
        <v>1.1212121212121213</v>
      </c>
      <c r="DU107" s="174">
        <f>BZ107/$M107</f>
        <v>0</v>
      </c>
      <c r="DV107" s="174">
        <f>CA107/$M107</f>
        <v>0</v>
      </c>
      <c r="DW107" s="174">
        <f>CB107/$M107</f>
        <v>4.4848484848484853E-2</v>
      </c>
      <c r="DX107" s="174">
        <f>CC107/$M107</f>
        <v>0.33636363636363636</v>
      </c>
      <c r="DY107" s="174">
        <f>CD107/$M107</f>
        <v>0</v>
      </c>
      <c r="DZ107" s="174">
        <f>CE107/$M107</f>
        <v>0</v>
      </c>
      <c r="EA107" s="174">
        <f>CF107/$M107</f>
        <v>0</v>
      </c>
      <c r="EB107" s="174">
        <f>CG107/$M107</f>
        <v>2.2424242424242426E-2</v>
      </c>
      <c r="EC107" s="174">
        <f>CH107/$M107</f>
        <v>3.3636363636363638</v>
      </c>
      <c r="ED107" s="174">
        <f>CI107/$M107</f>
        <v>1.1212121212121213</v>
      </c>
      <c r="EE107" s="174">
        <f>CJ107/$M107</f>
        <v>41.484848484848484</v>
      </c>
      <c r="EF107" s="174">
        <f>CK107/$M107</f>
        <v>3.3636363636363638</v>
      </c>
      <c r="EG107" s="174">
        <f>CL107/$M107</f>
        <v>2.2424242424242426E-2</v>
      </c>
      <c r="EH107" s="174">
        <f>CM107/$M107</f>
        <v>1.1212121212121213E-2</v>
      </c>
      <c r="EI107" s="174">
        <f>CN107/$M107</f>
        <v>0.24554545454545454</v>
      </c>
      <c r="EJ107" s="174">
        <f>CO107/$M107</f>
        <v>0</v>
      </c>
      <c r="EK107" s="174">
        <f>CP107/$M107</f>
        <v>0</v>
      </c>
      <c r="EL107" s="174">
        <f>CQ107/$M107</f>
        <v>0</v>
      </c>
      <c r="EM107" s="174">
        <f>CR107/$M107</f>
        <v>1.5696969696969699E-2</v>
      </c>
      <c r="EN107" s="174">
        <f>CS107/$M107</f>
        <v>0</v>
      </c>
      <c r="EO107" s="174">
        <f>CT107/$M107</f>
        <v>1.2333333333333332E-2</v>
      </c>
      <c r="EP107" s="174">
        <f>CU107/$M107</f>
        <v>0</v>
      </c>
      <c r="EQ107" s="174">
        <f>CV107/$M107</f>
        <v>5.6060606060606064</v>
      </c>
      <c r="ER107" s="174">
        <f>CW107/$M107</f>
        <v>0</v>
      </c>
      <c r="ES107" s="174">
        <f>CX107/$M107</f>
        <v>5.6060606060606064</v>
      </c>
      <c r="ET107" s="174">
        <f>CY107/$M107</f>
        <v>5.6060606060606064</v>
      </c>
      <c r="EU107" s="174">
        <f>CZ107/$M107</f>
        <v>0.44848484848484849</v>
      </c>
      <c r="EV107" s="174">
        <f>DA107/$M107</f>
        <v>0</v>
      </c>
      <c r="EW107" s="174">
        <f>DB107/$M107</f>
        <v>0</v>
      </c>
      <c r="EX107" s="174">
        <f>DC107/$M107</f>
        <v>0</v>
      </c>
      <c r="EY107" s="174">
        <f>DD107/$M107</f>
        <v>0</v>
      </c>
      <c r="EZ107" s="174">
        <f>DE107/$M107</f>
        <v>0</v>
      </c>
      <c r="FA107" s="174">
        <f>DF107/$M107</f>
        <v>0</v>
      </c>
      <c r="FB107" s="174">
        <f>DG107/$M107</f>
        <v>0</v>
      </c>
      <c r="FC107" s="174">
        <f>DH107/$M107</f>
        <v>0</v>
      </c>
      <c r="FD107" s="174">
        <f>DI107/$M107</f>
        <v>0</v>
      </c>
      <c r="FE107" s="174">
        <f>DJ107/$M107</f>
        <v>0</v>
      </c>
      <c r="FF107" s="174">
        <f>DK107/$M107</f>
        <v>0</v>
      </c>
      <c r="FG107" s="174">
        <f>DL107/$M107</f>
        <v>0</v>
      </c>
      <c r="FH107" s="174">
        <f>DM107/$M107</f>
        <v>0</v>
      </c>
      <c r="FI107" s="174">
        <f>DN107/$M107</f>
        <v>2.2424242424242428E-3</v>
      </c>
      <c r="FJ107" s="174">
        <f>DO107/$M107</f>
        <v>1.1212121212121214E-3</v>
      </c>
      <c r="FK107" s="174">
        <f>DP107/$M107</f>
        <v>4.4848484848484856E-3</v>
      </c>
      <c r="FL107" s="174">
        <f>DQ107/$M107</f>
        <v>0</v>
      </c>
      <c r="FN107" s="181">
        <f>DT107/MAX(DT$2:DT$108)</f>
        <v>1.7157550052286896E-4</v>
      </c>
      <c r="FO107" s="181">
        <f>DU107/MAX(DU$2:DU$108)</f>
        <v>0</v>
      </c>
      <c r="FP107" s="181">
        <f>DY107/MAX(DY$2:DY$108)</f>
        <v>0</v>
      </c>
      <c r="FQ107" s="181">
        <f>EA107/MAX(EA$2:EA$108)</f>
        <v>0</v>
      </c>
      <c r="FR107" s="181">
        <f>EB107/MAX(EB$2:EB$108)</f>
        <v>2.6919604392381167E-4</v>
      </c>
      <c r="FS107" s="181">
        <f>EC107/MAX(EC$2:EC$108)</f>
        <v>8.5163839350442215E-3</v>
      </c>
      <c r="FT107" s="181">
        <f>ED107/MAX(ED$2:ED$108)</f>
        <v>5.7827298324374349E-4</v>
      </c>
      <c r="FU107" s="181">
        <f>EE107/MAX(EE$2:EE$108)</f>
        <v>7.4821008908564253E-3</v>
      </c>
      <c r="FV107" s="181">
        <f>EF107/MAX(EF$2:EF$108)</f>
        <v>2.8634109247033966E-3</v>
      </c>
      <c r="FW107" s="181">
        <f>EG107/MAX(EG$2:EG$108)</f>
        <v>1.760118689722296E-3</v>
      </c>
      <c r="FX107" s="181">
        <f>EH107/MAX(EH$2:EH$108)</f>
        <v>2.3898471846556173E-3</v>
      </c>
      <c r="FY107" s="181">
        <f>EI107/MAX(EI$2:EI$108)</f>
        <v>2.0054710556717037E-2</v>
      </c>
      <c r="FZ107" s="181">
        <f>EJ107/MAX(EJ$2:EJ$108)</f>
        <v>0</v>
      </c>
      <c r="GA107" s="181">
        <f>EK107/MAX(EK$2:EK$108)</f>
        <v>0</v>
      </c>
      <c r="GB107" s="181">
        <f>EL107/MAX(EL$2:EL$108)</f>
        <v>0</v>
      </c>
      <c r="GC107" s="181">
        <f>EM107/MAX(EM$2:EM$108)</f>
        <v>1.7699367422359116E-3</v>
      </c>
      <c r="GD107" s="181">
        <f>EN107/MAX(EN$2:EN$108)</f>
        <v>0</v>
      </c>
      <c r="GE107" s="181">
        <f>EO107/MAX(EO$2:EO$108)</f>
        <v>1.5684664477022083E-3</v>
      </c>
      <c r="GF107" s="181">
        <f>EP107/MAX(EP$2:EP$108)</f>
        <v>0</v>
      </c>
      <c r="GG107" s="181">
        <f>EQ107/MAX(EQ$2:EQ$108)</f>
        <v>1.7063792948176035E-3</v>
      </c>
      <c r="GH107" s="181">
        <f>ER107/MAX(ER$2:ER$108)</f>
        <v>0</v>
      </c>
      <c r="GI107" s="181">
        <f>ES107/MAX(ES$2:ES$108)</f>
        <v>4.6309396999645591E-3</v>
      </c>
      <c r="GJ107" s="181">
        <f>ET107/MAX(ET$2:ET$108)</f>
        <v>1.073083886431689E-3</v>
      </c>
      <c r="GK107" s="181">
        <f>EU107/MAX(EU$2:EU$108)</f>
        <v>3.3943980963848508E-4</v>
      </c>
      <c r="GL107" s="181">
        <f>EV107/MAX(EV$2:EV$108)</f>
        <v>0</v>
      </c>
      <c r="GM107" s="181">
        <f>EW107/MAX(EW$2:EW$108)</f>
        <v>0</v>
      </c>
      <c r="GN107" s="181">
        <f>EX107/MAX(EX$2:EX$108)</f>
        <v>0</v>
      </c>
      <c r="GO107" s="181">
        <f>EY107/MAX(EY$2:EY$108)</f>
        <v>0</v>
      </c>
      <c r="GP107" s="181">
        <f>EZ107/MAX(EZ$2:EZ$108)</f>
        <v>0</v>
      </c>
      <c r="GQ107" s="181">
        <f>FA107/MAX(FA$2:FA$108)</f>
        <v>0</v>
      </c>
      <c r="GR107" s="181">
        <f>FB107/MAX(FB$2:FB$108)</f>
        <v>0</v>
      </c>
      <c r="GS107" s="181">
        <f>FC107/MAX(FC$2:FC$108)</f>
        <v>0</v>
      </c>
      <c r="GT107" s="181">
        <f>FD107/MAX(FD$2:FD$108)</f>
        <v>0</v>
      </c>
      <c r="GU107" s="181">
        <f>FE107/MAX(FE$2:FE$108)</f>
        <v>0</v>
      </c>
      <c r="GV107" s="181">
        <f>FF107/MAX(FF$2:FF$108)</f>
        <v>0</v>
      </c>
      <c r="GW107" s="181">
        <f>FG107/MAX(FG$2:FG$108)</f>
        <v>0</v>
      </c>
      <c r="GX107" s="181">
        <f>FH107/MAX(FH$2:FH$108)</f>
        <v>0</v>
      </c>
      <c r="GY107" s="170">
        <f>MAX(FN107:GX107)</f>
        <v>2.0054710556717037E-2</v>
      </c>
      <c r="GZ107" s="170">
        <f>SUM(FN107:GX107)</f>
        <v>5.5173862590179867E-2</v>
      </c>
      <c r="HA107" s="183">
        <f>GZ107/MAX(GZ$2:GZ$108)</f>
        <v>3.0923144888894533E-3</v>
      </c>
      <c r="HB107" s="168">
        <v>107</v>
      </c>
    </row>
    <row r="108" spans="1:210" s="168" customFormat="1" x14ac:dyDescent="0.3">
      <c r="A108" s="168" t="s">
        <v>597</v>
      </c>
      <c r="B108" s="168">
        <v>4.12</v>
      </c>
      <c r="C108" s="168" t="s">
        <v>606</v>
      </c>
      <c r="D108" s="168">
        <v>51</v>
      </c>
      <c r="G108" s="168" t="s">
        <v>52</v>
      </c>
      <c r="H108" s="168">
        <f>D108</f>
        <v>51</v>
      </c>
      <c r="K108" s="169">
        <f>AVERAGE(H108:J108)</f>
        <v>51</v>
      </c>
      <c r="M108" s="171">
        <f>B108</f>
        <v>4.12</v>
      </c>
      <c r="Q108" s="171">
        <f>1/B108</f>
        <v>0.24271844660194175</v>
      </c>
      <c r="T108" s="172" t="s">
        <v>595</v>
      </c>
      <c r="U108" s="172" t="s">
        <v>596</v>
      </c>
      <c r="V108" s="173">
        <v>99.93</v>
      </c>
      <c r="W108" s="173">
        <v>1</v>
      </c>
      <c r="X108" s="173">
        <v>0.22</v>
      </c>
      <c r="Y108" s="173">
        <v>0</v>
      </c>
      <c r="Z108" s="173">
        <v>0</v>
      </c>
      <c r="AA108" s="173">
        <v>0</v>
      </c>
      <c r="AB108" s="173">
        <v>0</v>
      </c>
      <c r="AC108" s="173">
        <v>0</v>
      </c>
      <c r="AD108" s="173">
        <v>0</v>
      </c>
      <c r="AE108" s="173">
        <v>0.02</v>
      </c>
      <c r="AF108" s="173">
        <v>1</v>
      </c>
      <c r="AG108" s="173">
        <v>0</v>
      </c>
      <c r="AH108" s="173">
        <v>8</v>
      </c>
      <c r="AI108" s="173">
        <v>1</v>
      </c>
      <c r="AJ108" s="173">
        <v>0.01</v>
      </c>
      <c r="AK108" s="173">
        <v>4.0000000000000001E-3</v>
      </c>
      <c r="AL108" s="179">
        <v>0.184</v>
      </c>
      <c r="AM108" s="173">
        <v>0</v>
      </c>
      <c r="AN108" s="173">
        <v>0.3</v>
      </c>
      <c r="AO108" s="173">
        <v>7.0000000000000001E-3</v>
      </c>
      <c r="AP108" s="173">
        <v>5.8000000000000003E-2</v>
      </c>
      <c r="AQ108" s="173">
        <v>0.03</v>
      </c>
      <c r="AR108" s="180"/>
      <c r="AS108" s="173">
        <v>5.0000000000000001E-3</v>
      </c>
      <c r="AT108" s="173">
        <v>0</v>
      </c>
      <c r="AU108" s="173">
        <v>0</v>
      </c>
      <c r="AV108" s="173">
        <v>0</v>
      </c>
      <c r="AW108" s="173">
        <v>0</v>
      </c>
      <c r="AX108" s="173">
        <v>0</v>
      </c>
      <c r="AY108" s="173">
        <v>0</v>
      </c>
      <c r="AZ108" s="173">
        <v>0</v>
      </c>
      <c r="BA108" s="173">
        <v>0</v>
      </c>
      <c r="BB108" s="173">
        <v>0</v>
      </c>
      <c r="BC108" s="173">
        <v>0</v>
      </c>
      <c r="BD108" s="173">
        <v>0</v>
      </c>
      <c r="BE108" s="173">
        <v>0</v>
      </c>
      <c r="BF108" s="173">
        <v>0</v>
      </c>
      <c r="BG108" s="173">
        <v>0</v>
      </c>
      <c r="BH108" s="173">
        <v>0</v>
      </c>
      <c r="BI108" s="173">
        <v>0</v>
      </c>
      <c r="BJ108" s="173">
        <v>0</v>
      </c>
      <c r="BK108" s="173">
        <v>0</v>
      </c>
      <c r="BL108" s="173">
        <v>0</v>
      </c>
      <c r="BM108" s="173">
        <v>0</v>
      </c>
      <c r="BN108" s="173">
        <v>0</v>
      </c>
      <c r="BO108" s="173">
        <v>0</v>
      </c>
      <c r="BP108" s="173">
        <v>245</v>
      </c>
      <c r="BQ108" s="172" t="s">
        <v>386</v>
      </c>
      <c r="BR108" s="179">
        <v>29.6</v>
      </c>
      <c r="BS108" s="172" t="s">
        <v>581</v>
      </c>
      <c r="BT108" s="173">
        <v>0</v>
      </c>
      <c r="BU108" s="168">
        <f>AVERAGE(BP108,BR108)</f>
        <v>137.30000000000001</v>
      </c>
      <c r="BV108" s="168">
        <f>_xlfn.STDEV.P(BP108,BR108)</f>
        <v>107.69999999999999</v>
      </c>
      <c r="BW108" s="168">
        <f>(1-BT108/100)*K108</f>
        <v>51</v>
      </c>
      <c r="BX108" s="174">
        <f>(V108/100)*$BW108</f>
        <v>50.964300000000001</v>
      </c>
      <c r="BY108" s="174">
        <f>(W108/100)*$BW108</f>
        <v>0.51</v>
      </c>
      <c r="BZ108" s="174">
        <f>(X108/100)*$BW108</f>
        <v>0.11220000000000001</v>
      </c>
      <c r="CA108" s="174">
        <f>(Y108/100)*$BW108</f>
        <v>0</v>
      </c>
      <c r="CB108" s="174">
        <f>(Z108/100)*$BW108</f>
        <v>0</v>
      </c>
      <c r="CC108" s="174">
        <f>(AA108/100)*$BW108</f>
        <v>0</v>
      </c>
      <c r="CD108" s="174">
        <f>(AB108/100)*$BW108</f>
        <v>0</v>
      </c>
      <c r="CE108" s="174">
        <f>(AC108/100)*$BW108</f>
        <v>0</v>
      </c>
      <c r="CF108" s="174">
        <f>(AD108/100)*$BW108</f>
        <v>0</v>
      </c>
      <c r="CG108" s="174">
        <f>(AE108/100)*$BW108</f>
        <v>1.0200000000000001E-2</v>
      </c>
      <c r="CH108" s="174">
        <f>(AF108/100)*$BW108</f>
        <v>0.51</v>
      </c>
      <c r="CI108" s="174">
        <f>(AG108/100)*$BW108</f>
        <v>0</v>
      </c>
      <c r="CJ108" s="174">
        <f>(AH108/100)*$BW108</f>
        <v>4.08</v>
      </c>
      <c r="CK108" s="174">
        <f>(AI108/100)*$BW108</f>
        <v>0.51</v>
      </c>
      <c r="CL108" s="174">
        <f>(AJ108/100)*$BW108</f>
        <v>5.1000000000000004E-3</v>
      </c>
      <c r="CM108" s="174">
        <f>(AK108/100)*$BW108</f>
        <v>2.0400000000000001E-3</v>
      </c>
      <c r="CN108" s="174">
        <f>(AL108/100)*$BW108</f>
        <v>9.3840000000000007E-2</v>
      </c>
      <c r="CO108" s="174">
        <f>(AM108/100)*$BW108</f>
        <v>0</v>
      </c>
      <c r="CP108" s="174">
        <f>(AN108/100)*$BW108</f>
        <v>0.153</v>
      </c>
      <c r="CQ108" s="174">
        <f>(AO108/100)*$BW108</f>
        <v>3.5700000000000003E-3</v>
      </c>
      <c r="CR108" s="174">
        <f>(AP108/100)*$BW108</f>
        <v>2.9579999999999999E-2</v>
      </c>
      <c r="CS108" s="174">
        <f>(AQ108/100)*$BW108</f>
        <v>1.5299999999999999E-2</v>
      </c>
      <c r="CT108" s="174">
        <f>(AR108/100)*$BW108</f>
        <v>0</v>
      </c>
      <c r="CU108" s="174">
        <f>(AS108/100)*$BW108</f>
        <v>2.5500000000000002E-3</v>
      </c>
      <c r="CV108" s="174">
        <f>(AT108/100)*$BW108</f>
        <v>0</v>
      </c>
      <c r="CW108" s="174">
        <f>(AU108/100)*$BW108</f>
        <v>0</v>
      </c>
      <c r="CX108" s="174">
        <f>(AV108/100)*$BW108</f>
        <v>0</v>
      </c>
      <c r="CY108" s="174">
        <f>(AW108/100)*$BW108</f>
        <v>0</v>
      </c>
      <c r="CZ108" s="174">
        <f>(AX108/100)*$BW108</f>
        <v>0</v>
      </c>
      <c r="DA108" s="174">
        <f>(AY108/100)*$BW108</f>
        <v>0</v>
      </c>
      <c r="DB108" s="174">
        <f>(AZ108/100)*$BW108</f>
        <v>0</v>
      </c>
      <c r="DC108" s="174">
        <f>(BA108/100)*$BW108</f>
        <v>0</v>
      </c>
      <c r="DD108" s="174">
        <f>(BB108/100)*$BW108</f>
        <v>0</v>
      </c>
      <c r="DE108" s="174">
        <f>(BC108/100)*$BW108</f>
        <v>0</v>
      </c>
      <c r="DF108" s="174">
        <f>(BD108/100)*$BW108</f>
        <v>0</v>
      </c>
      <c r="DG108" s="174">
        <f>(BE108/100)*$BW108</f>
        <v>0</v>
      </c>
      <c r="DH108" s="174">
        <f>(BF108/100)*$BW108</f>
        <v>0</v>
      </c>
      <c r="DI108" s="174">
        <f>(BG108/100)*$BW108</f>
        <v>0</v>
      </c>
      <c r="DJ108" s="174">
        <f>(BH108/100)*$BW108</f>
        <v>0</v>
      </c>
      <c r="DK108" s="174">
        <f>(BI108/100)*$BW108</f>
        <v>0</v>
      </c>
      <c r="DL108" s="174">
        <f>(BJ108/100)*$BW108</f>
        <v>0</v>
      </c>
      <c r="DM108" s="174">
        <f>(BK108/100)*$BW108</f>
        <v>0</v>
      </c>
      <c r="DN108" s="174">
        <f>(BL108/100)*$BW108</f>
        <v>0</v>
      </c>
      <c r="DO108" s="174">
        <f>(BM108/100)*$BW108</f>
        <v>0</v>
      </c>
      <c r="DP108" s="174">
        <f>(BN108/100)*$BW108</f>
        <v>0</v>
      </c>
      <c r="DQ108" s="174">
        <f>(BO108/100)*$BW108</f>
        <v>0</v>
      </c>
      <c r="DR108" s="174"/>
      <c r="DS108" s="174">
        <f>BX108/$M108</f>
        <v>12.369975728155341</v>
      </c>
      <c r="DT108" s="174">
        <f>BY108/$M108</f>
        <v>0.12378640776699029</v>
      </c>
      <c r="DU108" s="174">
        <f>BZ108/$M108</f>
        <v>2.7233009708737866E-2</v>
      </c>
      <c r="DV108" s="174">
        <f>CA108/$M108</f>
        <v>0</v>
      </c>
      <c r="DW108" s="174">
        <f>CB108/$M108</f>
        <v>0</v>
      </c>
      <c r="DX108" s="174">
        <f>CC108/$M108</f>
        <v>0</v>
      </c>
      <c r="DY108" s="174">
        <f>CD108/$M108</f>
        <v>0</v>
      </c>
      <c r="DZ108" s="174">
        <f>CE108/$M108</f>
        <v>0</v>
      </c>
      <c r="EA108" s="174">
        <f>CF108/$M108</f>
        <v>0</v>
      </c>
      <c r="EB108" s="174">
        <f>CG108/$M108</f>
        <v>2.4757281553398061E-3</v>
      </c>
      <c r="EC108" s="174">
        <f>CH108/$M108</f>
        <v>0.12378640776699029</v>
      </c>
      <c r="ED108" s="174">
        <f>CI108/$M108</f>
        <v>0</v>
      </c>
      <c r="EE108" s="174">
        <f>CJ108/$M108</f>
        <v>0.99029126213592233</v>
      </c>
      <c r="EF108" s="174">
        <f>CK108/$M108</f>
        <v>0.12378640776699029</v>
      </c>
      <c r="EG108" s="174">
        <f>CL108/$M108</f>
        <v>1.237864077669903E-3</v>
      </c>
      <c r="EH108" s="174">
        <f>CM108/$M108</f>
        <v>4.9514563106796124E-4</v>
      </c>
      <c r="EI108" s="174">
        <f>CN108/$M108</f>
        <v>2.2776699029126216E-2</v>
      </c>
      <c r="EJ108" s="174">
        <f>CO108/$M108</f>
        <v>0</v>
      </c>
      <c r="EK108" s="174">
        <f>CP108/$M108</f>
        <v>3.7135922330097083E-2</v>
      </c>
      <c r="EL108" s="174">
        <f>CQ108/$M108</f>
        <v>8.6650485436893208E-4</v>
      </c>
      <c r="EM108" s="174">
        <f>CR108/$M108</f>
        <v>7.1796116504854362E-3</v>
      </c>
      <c r="EN108" s="174">
        <f>CS108/$M108</f>
        <v>3.7135922330097087E-3</v>
      </c>
      <c r="EO108" s="174">
        <f>CT108/$M108</f>
        <v>0</v>
      </c>
      <c r="EP108" s="174">
        <f>CU108/$M108</f>
        <v>6.1893203883495152E-4</v>
      </c>
      <c r="EQ108" s="174">
        <f>CV108/$M108</f>
        <v>0</v>
      </c>
      <c r="ER108" s="174">
        <f>CW108/$M108</f>
        <v>0</v>
      </c>
      <c r="ES108" s="174">
        <f>CX108/$M108</f>
        <v>0</v>
      </c>
      <c r="ET108" s="174">
        <f>CY108/$M108</f>
        <v>0</v>
      </c>
      <c r="EU108" s="174">
        <f>CZ108/$M108</f>
        <v>0</v>
      </c>
      <c r="EV108" s="174">
        <f>DA108/$M108</f>
        <v>0</v>
      </c>
      <c r="EW108" s="174">
        <f>DB108/$M108</f>
        <v>0</v>
      </c>
      <c r="EX108" s="174">
        <f>DC108/$M108</f>
        <v>0</v>
      </c>
      <c r="EY108" s="174">
        <f>DD108/$M108</f>
        <v>0</v>
      </c>
      <c r="EZ108" s="174">
        <f>DE108/$M108</f>
        <v>0</v>
      </c>
      <c r="FA108" s="174">
        <f>DF108/$M108</f>
        <v>0</v>
      </c>
      <c r="FB108" s="174">
        <f>DG108/$M108</f>
        <v>0</v>
      </c>
      <c r="FC108" s="174">
        <f>DH108/$M108</f>
        <v>0</v>
      </c>
      <c r="FD108" s="174">
        <f>DI108/$M108</f>
        <v>0</v>
      </c>
      <c r="FE108" s="174">
        <f>DJ108/$M108</f>
        <v>0</v>
      </c>
      <c r="FF108" s="174">
        <f>DK108/$M108</f>
        <v>0</v>
      </c>
      <c r="FG108" s="174">
        <f>DL108/$M108</f>
        <v>0</v>
      </c>
      <c r="FH108" s="174">
        <f>DM108/$M108</f>
        <v>0</v>
      </c>
      <c r="FI108" s="174">
        <f>DN108/$M108</f>
        <v>0</v>
      </c>
      <c r="FJ108" s="174">
        <f>DO108/$M108</f>
        <v>0</v>
      </c>
      <c r="FK108" s="174">
        <f>DP108/$M108</f>
        <v>0</v>
      </c>
      <c r="FL108" s="174">
        <f>DQ108/$M108</f>
        <v>0</v>
      </c>
      <c r="FN108" s="181">
        <f>DT108/MAX(DT$2:DT$108)</f>
        <v>1.8942637587246684E-5</v>
      </c>
      <c r="FO108" s="181">
        <f>DU108/MAX(DU$2:DU$108)</f>
        <v>1.4684670067635186E-4</v>
      </c>
      <c r="FP108" s="181">
        <f>DY108/MAX(DY$2:DY$108)</f>
        <v>0</v>
      </c>
      <c r="FQ108" s="181">
        <f>EA108/MAX(EA$2:EA$108)</f>
        <v>0</v>
      </c>
      <c r="FR108" s="181">
        <f>EB108/MAX(EB$2:EB$108)</f>
        <v>2.972034517999049E-5</v>
      </c>
      <c r="FS108" s="181">
        <f>EC108/MAX(EC$2:EC$108)</f>
        <v>3.1341454917080874E-4</v>
      </c>
      <c r="FT108" s="181">
        <f>ED108/MAX(ED$2:ED$108)</f>
        <v>0</v>
      </c>
      <c r="FU108" s="181">
        <f>EE108/MAX(EE$2:EE$108)</f>
        <v>1.7860639258067136E-4</v>
      </c>
      <c r="FV108" s="181">
        <f>EF108/MAX(EF$2:EF$108)</f>
        <v>1.0537742907101847E-4</v>
      </c>
      <c r="FW108" s="181">
        <f>EG108/MAX(EG$2:EG$108)</f>
        <v>9.7162154119739705E-5</v>
      </c>
      <c r="FX108" s="181">
        <f>EH108/MAX(EH$2:EH$108)</f>
        <v>1.0553956472777235E-4</v>
      </c>
      <c r="FY108" s="181">
        <f>EI108/MAX(EI$2:EI$108)</f>
        <v>1.8602670015299618E-3</v>
      </c>
      <c r="FZ108" s="181">
        <f>EJ108/MAX(EJ$2:EJ$108)</f>
        <v>0</v>
      </c>
      <c r="GA108" s="181">
        <f>EK108/MAX(EK$2:EK$108)</f>
        <v>9.606260878644075E-5</v>
      </c>
      <c r="GB108" s="181">
        <f>EL108/MAX(EL$2:EL$108)</f>
        <v>6.1485147225865652E-5</v>
      </c>
      <c r="GC108" s="181">
        <f>EM108/MAX(EM$2:EM$108)</f>
        <v>8.095485116233846E-4</v>
      </c>
      <c r="GD108" s="181">
        <f>EN108/MAX(EN$2:EN$108)</f>
        <v>3.5036179277224557E-5</v>
      </c>
      <c r="GE108" s="181">
        <f>EO108/MAX(EO$2:EO$108)</f>
        <v>0</v>
      </c>
      <c r="GF108" s="181">
        <f>EP108/MAX(EP$2:EP$108)</f>
        <v>1.9203058687833438E-4</v>
      </c>
      <c r="GG108" s="181">
        <f>EQ108/MAX(EQ$2:EQ$108)</f>
        <v>0</v>
      </c>
      <c r="GH108" s="181">
        <f>ER108/MAX(ER$2:ER$108)</f>
        <v>0</v>
      </c>
      <c r="GI108" s="181">
        <f>ES108/MAX(ES$2:ES$108)</f>
        <v>0</v>
      </c>
      <c r="GJ108" s="181">
        <f>ET108/MAX(ET$2:ET$108)</f>
        <v>0</v>
      </c>
      <c r="GK108" s="181">
        <f>EU108/MAX(EU$2:EU$108)</f>
        <v>0</v>
      </c>
      <c r="GL108" s="181">
        <f>EV108/MAX(EV$2:EV$108)</f>
        <v>0</v>
      </c>
      <c r="GM108" s="181">
        <f>EW108/MAX(EW$2:EW$108)</f>
        <v>0</v>
      </c>
      <c r="GN108" s="181">
        <f>EX108/MAX(EX$2:EX$108)</f>
        <v>0</v>
      </c>
      <c r="GO108" s="181">
        <f>EY108/MAX(EY$2:EY$108)</f>
        <v>0</v>
      </c>
      <c r="GP108" s="181">
        <f>EZ108/MAX(EZ$2:EZ$108)</f>
        <v>0</v>
      </c>
      <c r="GQ108" s="181">
        <f>FA108/MAX(FA$2:FA$108)</f>
        <v>0</v>
      </c>
      <c r="GR108" s="181">
        <f>FB108/MAX(FB$2:FB$108)</f>
        <v>0</v>
      </c>
      <c r="GS108" s="181">
        <f>FC108/MAX(FC$2:FC$108)</f>
        <v>0</v>
      </c>
      <c r="GT108" s="181">
        <f>FD108/MAX(FD$2:FD$108)</f>
        <v>0</v>
      </c>
      <c r="GU108" s="181">
        <f>FE108/MAX(FE$2:FE$108)</f>
        <v>0</v>
      </c>
      <c r="GV108" s="181">
        <f>FF108/MAX(FF$2:FF$108)</f>
        <v>0</v>
      </c>
      <c r="GW108" s="181">
        <f>FG108/MAX(FG$2:FG$108)</f>
        <v>0</v>
      </c>
      <c r="GX108" s="181">
        <f>FH108/MAX(FH$2:FH$108)</f>
        <v>0</v>
      </c>
      <c r="GY108" s="170">
        <f>MAX(FN108:GX108)</f>
        <v>1.8602670015299618E-3</v>
      </c>
      <c r="GZ108" s="170">
        <f>SUM(FN108:GX108)</f>
        <v>4.0500398084348114E-3</v>
      </c>
      <c r="HA108" s="183">
        <f>GZ108/MAX(GZ$2:GZ$108)</f>
        <v>2.2699148097039557E-4</v>
      </c>
      <c r="HB108" s="168">
        <v>109</v>
      </c>
    </row>
  </sheetData>
  <sortState ref="A2:HB112">
    <sortCondition descending="1" ref="GZ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18" sqref="D18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B2" t="s">
        <v>2</v>
      </c>
    </row>
    <row r="3" spans="1:2" x14ac:dyDescent="0.3">
      <c r="B3" t="s">
        <v>3</v>
      </c>
    </row>
    <row r="4" spans="1:2" x14ac:dyDescent="0.3">
      <c r="B4" t="s">
        <v>4</v>
      </c>
    </row>
    <row r="5" spans="1:2" x14ac:dyDescent="0.3">
      <c r="B5" t="s">
        <v>5</v>
      </c>
    </row>
    <row r="6" spans="1:2" x14ac:dyDescent="0.3">
      <c r="B6" t="s">
        <v>6</v>
      </c>
    </row>
    <row r="7" spans="1:2" x14ac:dyDescent="0.3">
      <c r="B7" t="s">
        <v>7</v>
      </c>
    </row>
    <row r="8" spans="1:2" x14ac:dyDescent="0.3">
      <c r="B8" t="s">
        <v>8</v>
      </c>
    </row>
    <row r="9" spans="1:2" x14ac:dyDescent="0.3">
      <c r="B9" t="s">
        <v>9</v>
      </c>
    </row>
    <row r="10" spans="1:2" x14ac:dyDescent="0.3">
      <c r="B10" t="s">
        <v>11</v>
      </c>
    </row>
    <row r="11" spans="1:2" x14ac:dyDescent="0.3">
      <c r="B11" t="s">
        <v>12</v>
      </c>
    </row>
    <row r="12" spans="1:2" x14ac:dyDescent="0.3">
      <c r="B12" t="s">
        <v>13</v>
      </c>
    </row>
    <row r="13" spans="1:2" x14ac:dyDescent="0.3">
      <c r="B13" t="s">
        <v>14</v>
      </c>
    </row>
    <row r="14" spans="1:2" x14ac:dyDescent="0.3">
      <c r="A14" t="s">
        <v>10</v>
      </c>
      <c r="B14" t="s">
        <v>15</v>
      </c>
    </row>
    <row r="15" spans="1:2" x14ac:dyDescent="0.3">
      <c r="B15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4"/>
  <sheetViews>
    <sheetView workbookViewId="0">
      <selection activeCell="K28" sqref="K28"/>
    </sheetView>
  </sheetViews>
  <sheetFormatPr defaultRowHeight="14.4" x14ac:dyDescent="0.3"/>
  <cols>
    <col min="2" max="2" width="16.44140625" customWidth="1"/>
    <col min="5" max="11" width="8.88671875" customWidth="1"/>
    <col min="12" max="12" width="5.5546875" customWidth="1"/>
    <col min="13" max="13" width="6" customWidth="1"/>
    <col min="14" max="14" width="9.44140625" style="1" customWidth="1"/>
    <col min="15" max="15" width="5.33203125" customWidth="1"/>
    <col min="16" max="16" width="11.5546875" bestFit="1" customWidth="1"/>
    <col min="17" max="17" width="13.6640625" bestFit="1" customWidth="1"/>
    <col min="18" max="18" width="10.44140625" customWidth="1"/>
    <col min="19" max="19" width="10.88671875" customWidth="1"/>
  </cols>
  <sheetData>
    <row r="1" spans="2:75" x14ac:dyDescent="0.3">
      <c r="B1" s="6" t="s">
        <v>54</v>
      </c>
      <c r="C1" t="s">
        <v>26</v>
      </c>
      <c r="D1" t="s">
        <v>25</v>
      </c>
      <c r="E1" t="s">
        <v>24</v>
      </c>
      <c r="F1" t="s">
        <v>97</v>
      </c>
      <c r="G1" t="s">
        <v>27</v>
      </c>
      <c r="H1" t="s">
        <v>37</v>
      </c>
      <c r="I1" t="s">
        <v>103</v>
      </c>
      <c r="J1" t="s">
        <v>20</v>
      </c>
      <c r="K1" t="s">
        <v>19</v>
      </c>
      <c r="L1" t="s">
        <v>91</v>
      </c>
      <c r="M1" t="s">
        <v>81</v>
      </c>
      <c r="N1" t="s">
        <v>23</v>
      </c>
      <c r="O1" t="s">
        <v>107</v>
      </c>
      <c r="P1" t="s">
        <v>98</v>
      </c>
      <c r="Q1" t="s">
        <v>31</v>
      </c>
      <c r="R1" t="s">
        <v>28</v>
      </c>
      <c r="S1" t="s">
        <v>96</v>
      </c>
      <c r="T1" t="s">
        <v>62</v>
      </c>
      <c r="U1" t="s">
        <v>59</v>
      </c>
      <c r="V1" t="s">
        <v>44</v>
      </c>
      <c r="W1" t="s">
        <v>102</v>
      </c>
      <c r="X1" t="s">
        <v>43</v>
      </c>
      <c r="Y1" t="s">
        <v>95</v>
      </c>
      <c r="Z1" t="s">
        <v>94</v>
      </c>
      <c r="AA1" t="s">
        <v>30</v>
      </c>
      <c r="AB1" t="s">
        <v>29</v>
      </c>
      <c r="AC1" t="s">
        <v>41</v>
      </c>
      <c r="AD1" t="s">
        <v>93</v>
      </c>
      <c r="AE1" t="s">
        <v>92</v>
      </c>
      <c r="AF1" t="s">
        <v>117</v>
      </c>
      <c r="AG1" t="s">
        <v>6</v>
      </c>
      <c r="AH1" t="s">
        <v>116</v>
      </c>
      <c r="AI1" t="s">
        <v>42</v>
      </c>
      <c r="AJ1" t="s">
        <v>80</v>
      </c>
      <c r="AK1" t="s">
        <v>64</v>
      </c>
      <c r="AL1" t="s">
        <v>78</v>
      </c>
      <c r="AM1" t="s">
        <v>17</v>
      </c>
      <c r="AN1" t="s">
        <v>39</v>
      </c>
      <c r="AO1" t="s">
        <v>36</v>
      </c>
      <c r="AP1" t="s">
        <v>21</v>
      </c>
      <c r="AQ1" t="s">
        <v>63</v>
      </c>
      <c r="AR1" t="s">
        <v>68</v>
      </c>
      <c r="AS1" t="s">
        <v>67</v>
      </c>
      <c r="AT1" t="s">
        <v>32</v>
      </c>
      <c r="AU1" t="s">
        <v>65</v>
      </c>
      <c r="AV1" t="s">
        <v>255</v>
      </c>
      <c r="AW1" t="s">
        <v>66</v>
      </c>
      <c r="AX1" t="s">
        <v>69</v>
      </c>
      <c r="AY1" t="s">
        <v>35</v>
      </c>
      <c r="AZ1" t="s">
        <v>34</v>
      </c>
      <c r="BA1" t="s">
        <v>101</v>
      </c>
      <c r="BB1" t="s">
        <v>22</v>
      </c>
      <c r="BC1" t="s">
        <v>75</v>
      </c>
      <c r="BD1" t="s">
        <v>72</v>
      </c>
      <c r="BE1" t="s">
        <v>82</v>
      </c>
      <c r="BF1" t="s">
        <v>256</v>
      </c>
      <c r="BG1" t="s">
        <v>76</v>
      </c>
      <c r="BH1" t="s">
        <v>71</v>
      </c>
      <c r="BI1" t="s">
        <v>18</v>
      </c>
      <c r="BJ1" t="s">
        <v>74</v>
      </c>
      <c r="BK1" t="s">
        <v>100</v>
      </c>
      <c r="BL1" t="s">
        <v>40</v>
      </c>
      <c r="BM1" t="s">
        <v>70</v>
      </c>
      <c r="BN1" t="s">
        <v>99</v>
      </c>
      <c r="BO1" t="s">
        <v>4</v>
      </c>
      <c r="BP1" t="s">
        <v>79</v>
      </c>
      <c r="BQ1" t="s">
        <v>83</v>
      </c>
      <c r="BR1" t="s">
        <v>33</v>
      </c>
      <c r="BS1" t="s">
        <v>45</v>
      </c>
      <c r="BT1" t="s">
        <v>73</v>
      </c>
      <c r="BU1" t="s">
        <v>84</v>
      </c>
      <c r="BV1" t="s">
        <v>90</v>
      </c>
      <c r="BW1" t="s">
        <v>77</v>
      </c>
    </row>
    <row r="2" spans="2:75" x14ac:dyDescent="0.3">
      <c r="B2" s="6" t="s">
        <v>55</v>
      </c>
      <c r="C2">
        <v>0.38</v>
      </c>
      <c r="D2">
        <v>0.42</v>
      </c>
      <c r="E2">
        <v>0.48</v>
      </c>
      <c r="F2">
        <v>0.48</v>
      </c>
      <c r="G2">
        <v>0.5</v>
      </c>
      <c r="H2">
        <v>0.5</v>
      </c>
      <c r="I2">
        <v>0.52</v>
      </c>
      <c r="J2">
        <v>0.57999999999999996</v>
      </c>
      <c r="K2">
        <v>0.62</v>
      </c>
      <c r="L2">
        <v>0.68</v>
      </c>
      <c r="M2">
        <v>0.68</v>
      </c>
      <c r="N2">
        <v>0.68</v>
      </c>
      <c r="O2">
        <v>0.78</v>
      </c>
      <c r="P2">
        <v>0.84</v>
      </c>
      <c r="Q2">
        <v>0.88</v>
      </c>
      <c r="R2">
        <v>0.88</v>
      </c>
      <c r="S2">
        <v>0.88</v>
      </c>
      <c r="T2">
        <v>0.97</v>
      </c>
      <c r="U2">
        <v>0.98</v>
      </c>
      <c r="V2">
        <v>0.98</v>
      </c>
      <c r="W2">
        <v>0.98</v>
      </c>
      <c r="X2">
        <v>0.98</v>
      </c>
      <c r="Y2">
        <v>0.98</v>
      </c>
      <c r="Z2">
        <v>0.98</v>
      </c>
      <c r="AA2">
        <v>0.98</v>
      </c>
      <c r="AB2">
        <v>0.98</v>
      </c>
      <c r="AC2">
        <v>0.98</v>
      </c>
      <c r="AD2">
        <v>0.98</v>
      </c>
      <c r="AE2">
        <v>0.98</v>
      </c>
      <c r="AF2">
        <v>0.98</v>
      </c>
      <c r="AG2">
        <v>1</v>
      </c>
      <c r="AH2">
        <v>1.24</v>
      </c>
      <c r="AI2">
        <v>1.24</v>
      </c>
      <c r="AJ2">
        <v>1.25</v>
      </c>
      <c r="AK2">
        <v>1.27</v>
      </c>
      <c r="AL2">
        <v>1.27</v>
      </c>
      <c r="AM2">
        <v>1.28</v>
      </c>
      <c r="AN2">
        <v>1.28</v>
      </c>
      <c r="AO2">
        <v>1.34</v>
      </c>
      <c r="AP2">
        <v>1.46</v>
      </c>
      <c r="AQ2">
        <v>1.47</v>
      </c>
      <c r="AR2">
        <v>1.47</v>
      </c>
      <c r="AS2">
        <v>1.47</v>
      </c>
      <c r="AT2">
        <v>1.48</v>
      </c>
      <c r="AU2">
        <v>1.57</v>
      </c>
      <c r="AV2">
        <v>1.64</v>
      </c>
      <c r="AW2">
        <v>1.67</v>
      </c>
      <c r="AX2">
        <v>1.77</v>
      </c>
      <c r="AY2">
        <v>1.78</v>
      </c>
      <c r="AZ2">
        <v>1.97</v>
      </c>
      <c r="BA2">
        <v>1.98</v>
      </c>
      <c r="BB2">
        <v>1.98</v>
      </c>
      <c r="BC2">
        <v>2.1800000000000002</v>
      </c>
      <c r="BD2">
        <v>2.2799999999999998</v>
      </c>
      <c r="BE2">
        <v>2.2799999999999998</v>
      </c>
      <c r="BF2">
        <v>2.2799999999999998</v>
      </c>
      <c r="BG2">
        <v>2.2799999999999998</v>
      </c>
      <c r="BH2">
        <v>2.48</v>
      </c>
      <c r="BI2">
        <v>2.68</v>
      </c>
      <c r="BJ2">
        <v>2.78</v>
      </c>
      <c r="BK2">
        <v>2.87</v>
      </c>
      <c r="BL2">
        <v>2.94</v>
      </c>
      <c r="BM2">
        <v>2.98</v>
      </c>
      <c r="BN2">
        <v>2.98</v>
      </c>
      <c r="BO2">
        <v>3.12</v>
      </c>
      <c r="BP2">
        <v>3.17</v>
      </c>
      <c r="BQ2">
        <v>3.24</v>
      </c>
      <c r="BR2">
        <v>3.48</v>
      </c>
      <c r="BS2">
        <v>3.52</v>
      </c>
      <c r="BT2">
        <v>3.98</v>
      </c>
      <c r="BU2">
        <v>4.9400000000000004</v>
      </c>
      <c r="BV2">
        <v>5.94</v>
      </c>
      <c r="BW2">
        <v>6.98</v>
      </c>
    </row>
    <row r="3" spans="2:75" x14ac:dyDescent="0.3">
      <c r="B3" s="6" t="s">
        <v>57</v>
      </c>
      <c r="C3" t="s">
        <v>49</v>
      </c>
      <c r="D3" t="s">
        <v>49</v>
      </c>
      <c r="E3" t="s">
        <v>49</v>
      </c>
      <c r="F3" t="s">
        <v>50</v>
      </c>
      <c r="G3" t="s">
        <v>49</v>
      </c>
      <c r="H3" t="s">
        <v>49</v>
      </c>
      <c r="I3" t="s">
        <v>50</v>
      </c>
      <c r="J3" t="s">
        <v>49</v>
      </c>
      <c r="K3" t="s">
        <v>49</v>
      </c>
      <c r="L3" t="s">
        <v>49</v>
      </c>
      <c r="M3" t="s">
        <v>50</v>
      </c>
      <c r="N3" t="s">
        <v>49</v>
      </c>
      <c r="O3" t="s">
        <v>49</v>
      </c>
      <c r="P3" t="s">
        <v>50</v>
      </c>
      <c r="Q3" t="s">
        <v>50</v>
      </c>
      <c r="R3" t="s">
        <v>50</v>
      </c>
      <c r="S3" t="s">
        <v>49</v>
      </c>
      <c r="T3" t="s">
        <v>50</v>
      </c>
      <c r="U3" t="s">
        <v>50</v>
      </c>
      <c r="V3" t="s">
        <v>50</v>
      </c>
      <c r="W3" t="s">
        <v>49</v>
      </c>
      <c r="X3" t="s">
        <v>50</v>
      </c>
      <c r="Y3" t="s">
        <v>49</v>
      </c>
      <c r="Z3" t="s">
        <v>49</v>
      </c>
      <c r="AA3" t="s">
        <v>50</v>
      </c>
      <c r="AB3" t="s">
        <v>50</v>
      </c>
      <c r="AC3" t="s">
        <v>49</v>
      </c>
      <c r="AD3" t="s">
        <v>49</v>
      </c>
      <c r="AE3" t="s">
        <v>49</v>
      </c>
      <c r="AF3" t="s">
        <v>49</v>
      </c>
      <c r="AG3" t="s">
        <v>49</v>
      </c>
      <c r="AH3" t="s">
        <v>50</v>
      </c>
      <c r="AI3" t="s">
        <v>50</v>
      </c>
      <c r="AJ3" t="s">
        <v>50</v>
      </c>
      <c r="AK3" t="s">
        <v>50</v>
      </c>
      <c r="AL3" t="s">
        <v>50</v>
      </c>
      <c r="AM3" t="s">
        <v>49</v>
      </c>
      <c r="AN3" t="s">
        <v>50</v>
      </c>
      <c r="AO3" t="s">
        <v>49</v>
      </c>
      <c r="AP3" t="s">
        <v>50</v>
      </c>
      <c r="AQ3" t="s">
        <v>50</v>
      </c>
      <c r="AR3" t="s">
        <v>50</v>
      </c>
      <c r="AS3" t="s">
        <v>50</v>
      </c>
      <c r="AT3" t="s">
        <v>49</v>
      </c>
      <c r="AU3" t="s">
        <v>50</v>
      </c>
      <c r="AV3" t="s">
        <v>49</v>
      </c>
      <c r="AW3" t="s">
        <v>50</v>
      </c>
      <c r="AX3" t="s">
        <v>50</v>
      </c>
      <c r="AY3" t="s">
        <v>50</v>
      </c>
      <c r="AZ3" t="s">
        <v>50</v>
      </c>
      <c r="BA3" t="s">
        <v>49</v>
      </c>
      <c r="BB3" t="s">
        <v>49</v>
      </c>
      <c r="BC3" t="s">
        <v>49</v>
      </c>
      <c r="BE3" t="s">
        <v>89</v>
      </c>
      <c r="BF3" t="s">
        <v>50</v>
      </c>
      <c r="BG3" t="s">
        <v>87</v>
      </c>
      <c r="BI3" t="s">
        <v>49</v>
      </c>
      <c r="BJ3" t="s">
        <v>88</v>
      </c>
      <c r="BK3" t="s">
        <v>49</v>
      </c>
      <c r="BL3" t="s">
        <v>50</v>
      </c>
      <c r="BN3" t="s">
        <v>49</v>
      </c>
      <c r="BO3" t="s">
        <v>49</v>
      </c>
      <c r="BP3" t="s">
        <v>50</v>
      </c>
      <c r="BQ3" t="s">
        <v>89</v>
      </c>
      <c r="BR3" t="s">
        <v>50</v>
      </c>
      <c r="BS3" t="s">
        <v>49</v>
      </c>
      <c r="BT3" t="s">
        <v>49</v>
      </c>
      <c r="BU3" t="s">
        <v>89</v>
      </c>
      <c r="BV3" t="s">
        <v>89</v>
      </c>
      <c r="BW3" t="s">
        <v>49</v>
      </c>
    </row>
    <row r="4" spans="2:75" x14ac:dyDescent="0.3">
      <c r="B4" s="6" t="s">
        <v>109</v>
      </c>
      <c r="C4">
        <v>55</v>
      </c>
      <c r="D4">
        <v>239</v>
      </c>
      <c r="E4">
        <v>243</v>
      </c>
      <c r="F4">
        <v>1318</v>
      </c>
      <c r="G4">
        <v>139</v>
      </c>
      <c r="H4">
        <v>206</v>
      </c>
      <c r="I4">
        <v>178</v>
      </c>
      <c r="J4">
        <v>219</v>
      </c>
      <c r="K4">
        <v>248</v>
      </c>
      <c r="L4">
        <v>46</v>
      </c>
      <c r="M4">
        <f>1442/9</f>
        <v>160.22222222222223</v>
      </c>
      <c r="N4">
        <v>376</v>
      </c>
      <c r="O4">
        <v>103</v>
      </c>
      <c r="P4">
        <v>1641</v>
      </c>
      <c r="Q4">
        <v>504</v>
      </c>
      <c r="R4">
        <v>425</v>
      </c>
      <c r="S4">
        <v>68</v>
      </c>
      <c r="T4">
        <v>247</v>
      </c>
      <c r="U4">
        <v>117</v>
      </c>
      <c r="V4">
        <v>236</v>
      </c>
      <c r="W4">
        <v>275</v>
      </c>
      <c r="X4">
        <v>309</v>
      </c>
      <c r="Y4">
        <v>357</v>
      </c>
      <c r="Z4">
        <v>426</v>
      </c>
      <c r="AA4">
        <v>428</v>
      </c>
      <c r="AB4">
        <v>491</v>
      </c>
      <c r="AC4">
        <v>744</v>
      </c>
      <c r="AD4">
        <v>333</v>
      </c>
      <c r="AE4">
        <v>359</v>
      </c>
      <c r="AF4">
        <v>928</v>
      </c>
      <c r="AG4">
        <v>5</v>
      </c>
      <c r="AH4">
        <v>1886</v>
      </c>
      <c r="AI4">
        <v>1194</v>
      </c>
      <c r="AJ4">
        <v>269</v>
      </c>
      <c r="AK4">
        <v>227</v>
      </c>
      <c r="AL4">
        <v>294</v>
      </c>
      <c r="AM4">
        <v>387</v>
      </c>
      <c r="AN4">
        <v>34</v>
      </c>
      <c r="AO4">
        <v>182</v>
      </c>
      <c r="AP4">
        <v>1118</v>
      </c>
      <c r="AQ4">
        <v>292</v>
      </c>
      <c r="AR4">
        <v>308</v>
      </c>
      <c r="AS4">
        <v>222</v>
      </c>
      <c r="AT4">
        <v>231</v>
      </c>
      <c r="AU4">
        <v>362</v>
      </c>
      <c r="AV4">
        <v>203</v>
      </c>
      <c r="AW4">
        <v>184</v>
      </c>
      <c r="AX4">
        <v>215</v>
      </c>
      <c r="AY4">
        <v>374</v>
      </c>
      <c r="AZ4">
        <v>472</v>
      </c>
      <c r="BA4">
        <v>728</v>
      </c>
      <c r="BB4">
        <v>998</v>
      </c>
      <c r="BC4">
        <v>1425</v>
      </c>
      <c r="BD4">
        <v>236</v>
      </c>
      <c r="BE4">
        <v>14.3</v>
      </c>
      <c r="BF4">
        <v>760</v>
      </c>
      <c r="BG4">
        <v>1084</v>
      </c>
      <c r="BH4">
        <v>132</v>
      </c>
      <c r="BI4">
        <v>1840</v>
      </c>
      <c r="BJ4">
        <v>2050</v>
      </c>
      <c r="BK4">
        <v>339</v>
      </c>
      <c r="BL4">
        <v>89</v>
      </c>
      <c r="BM4">
        <v>151</v>
      </c>
      <c r="BN4">
        <v>791</v>
      </c>
      <c r="BO4">
        <v>5</v>
      </c>
      <c r="BP4">
        <v>233</v>
      </c>
      <c r="BQ4">
        <v>27</v>
      </c>
      <c r="BR4">
        <v>46</v>
      </c>
      <c r="BS4">
        <v>8</v>
      </c>
      <c r="BT4">
        <v>3010</v>
      </c>
      <c r="BU4">
        <v>12</v>
      </c>
      <c r="BV4">
        <v>1</v>
      </c>
      <c r="BW4" t="s">
        <v>106</v>
      </c>
    </row>
    <row r="5" spans="2:75" x14ac:dyDescent="0.3">
      <c r="B5" s="6" t="s">
        <v>108</v>
      </c>
      <c r="C5">
        <v>120</v>
      </c>
      <c r="D5">
        <v>448</v>
      </c>
      <c r="E5">
        <v>476</v>
      </c>
      <c r="G5">
        <v>273</v>
      </c>
      <c r="H5">
        <v>196</v>
      </c>
      <c r="I5">
        <v>398</v>
      </c>
      <c r="N5">
        <v>393</v>
      </c>
      <c r="R5">
        <v>449</v>
      </c>
      <c r="T5">
        <v>482</v>
      </c>
      <c r="AB5">
        <v>420</v>
      </c>
      <c r="AG5">
        <v>9</v>
      </c>
      <c r="AK5">
        <v>440</v>
      </c>
      <c r="AQ5">
        <v>594</v>
      </c>
      <c r="AU5">
        <v>673</v>
      </c>
      <c r="BD5">
        <v>504</v>
      </c>
      <c r="BE5" t="s">
        <v>86</v>
      </c>
      <c r="BH5">
        <v>263</v>
      </c>
      <c r="BM5">
        <v>298</v>
      </c>
      <c r="BO5" t="s">
        <v>50</v>
      </c>
      <c r="BQ5" t="s">
        <v>86</v>
      </c>
      <c r="BS5" t="s">
        <v>50</v>
      </c>
      <c r="BU5" t="s">
        <v>86</v>
      </c>
      <c r="BV5" t="s">
        <v>85</v>
      </c>
    </row>
    <row r="6" spans="2:75" x14ac:dyDescent="0.3">
      <c r="B6" s="6" t="s">
        <v>110</v>
      </c>
      <c r="C6">
        <v>185</v>
      </c>
      <c r="D6">
        <v>656</v>
      </c>
      <c r="E6" t="s">
        <v>53</v>
      </c>
      <c r="G6">
        <v>389</v>
      </c>
      <c r="H6">
        <v>161</v>
      </c>
      <c r="I6">
        <v>547</v>
      </c>
      <c r="N6">
        <v>376</v>
      </c>
      <c r="R6">
        <v>426</v>
      </c>
      <c r="T6">
        <v>730</v>
      </c>
      <c r="AB6">
        <v>437</v>
      </c>
      <c r="AG6">
        <v>12</v>
      </c>
      <c r="AK6">
        <v>668</v>
      </c>
      <c r="AQ6">
        <v>875</v>
      </c>
      <c r="AU6">
        <v>1016</v>
      </c>
      <c r="BD6">
        <v>754</v>
      </c>
      <c r="BH6">
        <v>405</v>
      </c>
      <c r="BM6">
        <v>454</v>
      </c>
    </row>
    <row r="7" spans="2:75" x14ac:dyDescent="0.3">
      <c r="B7" s="6" t="s">
        <v>58</v>
      </c>
      <c r="H7">
        <v>28</v>
      </c>
      <c r="K7" t="s">
        <v>52</v>
      </c>
      <c r="N7"/>
      <c r="AM7" t="s">
        <v>52</v>
      </c>
      <c r="BI7" t="s">
        <v>52</v>
      </c>
      <c r="BO7" t="s">
        <v>50</v>
      </c>
      <c r="BS7" t="s">
        <v>50</v>
      </c>
    </row>
    <row r="8" spans="2:75" x14ac:dyDescent="0.3">
      <c r="B8" s="6" t="s">
        <v>111</v>
      </c>
      <c r="C8">
        <v>55</v>
      </c>
      <c r="D8">
        <v>239</v>
      </c>
      <c r="E8">
        <v>243</v>
      </c>
      <c r="F8">
        <v>1318</v>
      </c>
      <c r="G8">
        <v>139</v>
      </c>
      <c r="H8">
        <v>206</v>
      </c>
      <c r="I8">
        <v>178</v>
      </c>
      <c r="J8">
        <v>219</v>
      </c>
      <c r="K8">
        <v>248</v>
      </c>
      <c r="L8">
        <v>46</v>
      </c>
      <c r="M8">
        <f>1442/9</f>
        <v>160.22222222222223</v>
      </c>
      <c r="N8">
        <v>376</v>
      </c>
      <c r="O8">
        <v>103</v>
      </c>
      <c r="P8">
        <v>1641</v>
      </c>
      <c r="Q8">
        <v>504</v>
      </c>
      <c r="R8">
        <v>425</v>
      </c>
      <c r="S8">
        <v>68</v>
      </c>
      <c r="T8">
        <v>247</v>
      </c>
      <c r="U8">
        <v>117</v>
      </c>
      <c r="V8">
        <v>236</v>
      </c>
      <c r="W8">
        <v>275</v>
      </c>
      <c r="X8">
        <v>309</v>
      </c>
      <c r="Y8">
        <v>357</v>
      </c>
      <c r="Z8">
        <v>426</v>
      </c>
      <c r="AA8">
        <v>428</v>
      </c>
      <c r="AB8">
        <v>491</v>
      </c>
      <c r="AC8">
        <v>744</v>
      </c>
      <c r="AD8">
        <v>333</v>
      </c>
      <c r="AE8">
        <v>359</v>
      </c>
      <c r="AF8">
        <v>928</v>
      </c>
      <c r="AG8">
        <v>5</v>
      </c>
      <c r="AH8">
        <v>1886</v>
      </c>
      <c r="AI8">
        <v>1194</v>
      </c>
      <c r="AJ8">
        <v>269</v>
      </c>
      <c r="AK8">
        <v>227</v>
      </c>
      <c r="AL8">
        <v>294</v>
      </c>
      <c r="AM8">
        <v>387</v>
      </c>
      <c r="AN8">
        <v>34</v>
      </c>
      <c r="AO8">
        <v>182</v>
      </c>
      <c r="AP8">
        <v>1118</v>
      </c>
      <c r="AQ8">
        <v>292</v>
      </c>
      <c r="AR8">
        <v>308</v>
      </c>
      <c r="AS8">
        <v>222</v>
      </c>
      <c r="AT8">
        <v>231</v>
      </c>
      <c r="AU8">
        <v>362</v>
      </c>
      <c r="AV8">
        <v>203</v>
      </c>
      <c r="AW8">
        <v>184</v>
      </c>
      <c r="AX8">
        <v>215</v>
      </c>
      <c r="AY8">
        <v>374</v>
      </c>
      <c r="AZ8">
        <v>472</v>
      </c>
      <c r="BA8">
        <v>728</v>
      </c>
      <c r="BB8">
        <v>998</v>
      </c>
      <c r="BC8">
        <v>1425</v>
      </c>
      <c r="BD8">
        <v>236</v>
      </c>
      <c r="BE8">
        <f>BE4/16*456</f>
        <v>407.55</v>
      </c>
      <c r="BF8">
        <v>760</v>
      </c>
      <c r="BG8">
        <v>1084</v>
      </c>
      <c r="BH8">
        <v>132</v>
      </c>
      <c r="BI8">
        <v>1840</v>
      </c>
      <c r="BJ8">
        <v>2050</v>
      </c>
      <c r="BK8">
        <v>339</v>
      </c>
      <c r="BL8">
        <v>89</v>
      </c>
      <c r="BM8">
        <v>151</v>
      </c>
      <c r="BN8">
        <v>791</v>
      </c>
      <c r="BO8">
        <f>BO4*456</f>
        <v>2280</v>
      </c>
      <c r="BP8">
        <v>233</v>
      </c>
      <c r="BQ8">
        <f>BQ4/16*456</f>
        <v>769.5</v>
      </c>
      <c r="BR8">
        <v>46</v>
      </c>
      <c r="BS8">
        <f>BS4*456</f>
        <v>3648</v>
      </c>
      <c r="BT8">
        <v>3010</v>
      </c>
      <c r="BU8">
        <f>BU4/16*456</f>
        <v>342</v>
      </c>
      <c r="BV8">
        <v>340</v>
      </c>
      <c r="BW8">
        <f>(14+4/16)*456</f>
        <v>6498</v>
      </c>
    </row>
    <row r="9" spans="2:75" x14ac:dyDescent="0.3">
      <c r="B9" s="6" t="s">
        <v>113</v>
      </c>
      <c r="C9">
        <f>C5-C4</f>
        <v>65</v>
      </c>
      <c r="D9">
        <f>D5-D4</f>
        <v>209</v>
      </c>
      <c r="E9">
        <f>E5-E4</f>
        <v>233</v>
      </c>
      <c r="G9">
        <f>G5-G4</f>
        <v>134</v>
      </c>
      <c r="H9">
        <v>206</v>
      </c>
      <c r="I9">
        <f>I5-I4</f>
        <v>220</v>
      </c>
      <c r="N9">
        <v>393</v>
      </c>
      <c r="R9">
        <v>425</v>
      </c>
      <c r="T9">
        <f>T5-T4</f>
        <v>235</v>
      </c>
      <c r="AB9">
        <v>491</v>
      </c>
      <c r="AG9">
        <f>AG5-AG4</f>
        <v>4</v>
      </c>
      <c r="AK9">
        <f>AK5-AK4</f>
        <v>213</v>
      </c>
      <c r="AQ9">
        <f>AQ5-AQ4</f>
        <v>302</v>
      </c>
      <c r="AU9">
        <f>AU5-AU4</f>
        <v>311</v>
      </c>
      <c r="BD9">
        <f>BD5-BD4</f>
        <v>268</v>
      </c>
      <c r="BH9">
        <f>BH5-BH4</f>
        <v>131</v>
      </c>
      <c r="BM9">
        <f>BM5-BM4</f>
        <v>147</v>
      </c>
    </row>
    <row r="10" spans="2:75" x14ac:dyDescent="0.3">
      <c r="B10" s="6" t="s">
        <v>112</v>
      </c>
      <c r="C10">
        <f>C6-C5</f>
        <v>65</v>
      </c>
      <c r="D10">
        <f>D6-D5</f>
        <v>208</v>
      </c>
      <c r="G10">
        <f>G6-G5</f>
        <v>116</v>
      </c>
      <c r="H10">
        <v>196</v>
      </c>
      <c r="I10">
        <f>I6-I5</f>
        <v>149</v>
      </c>
      <c r="N10">
        <v>376</v>
      </c>
      <c r="R10">
        <v>449</v>
      </c>
      <c r="T10">
        <f>T6-T5</f>
        <v>248</v>
      </c>
      <c r="AB10">
        <v>420</v>
      </c>
      <c r="AG10">
        <f>AG6-AG5</f>
        <v>3</v>
      </c>
      <c r="AK10">
        <f>AK6-AK5</f>
        <v>228</v>
      </c>
      <c r="AQ10">
        <f>AQ6-AQ5</f>
        <v>281</v>
      </c>
      <c r="AU10">
        <f>AU6-AU5</f>
        <v>343</v>
      </c>
      <c r="BD10">
        <f>BD6-BD5</f>
        <v>250</v>
      </c>
      <c r="BH10">
        <f>BH6-BH5</f>
        <v>142</v>
      </c>
      <c r="BM10">
        <f>BM6-BM5</f>
        <v>156</v>
      </c>
    </row>
    <row r="11" spans="2:75" x14ac:dyDescent="0.3">
      <c r="B11" s="6" t="s">
        <v>114</v>
      </c>
      <c r="C11" s="2">
        <f t="shared" ref="C11:AH11" si="0">AVERAGE(C8:C10)</f>
        <v>61.666666666666664</v>
      </c>
      <c r="D11" s="2">
        <f t="shared" si="0"/>
        <v>218.66666666666666</v>
      </c>
      <c r="E11" s="2">
        <f t="shared" si="0"/>
        <v>238</v>
      </c>
      <c r="F11" s="2">
        <f t="shared" si="0"/>
        <v>1318</v>
      </c>
      <c r="G11" s="2">
        <f t="shared" si="0"/>
        <v>129.66666666666666</v>
      </c>
      <c r="H11" s="2">
        <f t="shared" si="0"/>
        <v>202.66666666666666</v>
      </c>
      <c r="I11" s="2">
        <f t="shared" si="0"/>
        <v>182.33333333333334</v>
      </c>
      <c r="J11" s="2">
        <f t="shared" si="0"/>
        <v>219</v>
      </c>
      <c r="K11" s="2">
        <f t="shared" si="0"/>
        <v>248</v>
      </c>
      <c r="L11" s="2">
        <f t="shared" si="0"/>
        <v>46</v>
      </c>
      <c r="M11" s="2">
        <f t="shared" si="0"/>
        <v>160.22222222222223</v>
      </c>
      <c r="N11" s="2">
        <f t="shared" si="0"/>
        <v>381.66666666666669</v>
      </c>
      <c r="O11" s="2">
        <f t="shared" si="0"/>
        <v>103</v>
      </c>
      <c r="P11" s="2">
        <f t="shared" si="0"/>
        <v>1641</v>
      </c>
      <c r="Q11" s="2">
        <f t="shared" si="0"/>
        <v>504</v>
      </c>
      <c r="R11" s="2">
        <f t="shared" si="0"/>
        <v>433</v>
      </c>
      <c r="S11" s="2">
        <f t="shared" si="0"/>
        <v>68</v>
      </c>
      <c r="T11" s="2">
        <f t="shared" si="0"/>
        <v>243.33333333333334</v>
      </c>
      <c r="U11" s="2">
        <f t="shared" si="0"/>
        <v>117</v>
      </c>
      <c r="V11" s="2">
        <f t="shared" si="0"/>
        <v>236</v>
      </c>
      <c r="W11" s="2">
        <f t="shared" si="0"/>
        <v>275</v>
      </c>
      <c r="X11" s="2">
        <f t="shared" si="0"/>
        <v>309</v>
      </c>
      <c r="Y11" s="2">
        <f t="shared" si="0"/>
        <v>357</v>
      </c>
      <c r="Z11" s="2">
        <f t="shared" si="0"/>
        <v>426</v>
      </c>
      <c r="AA11" s="2">
        <f t="shared" si="0"/>
        <v>428</v>
      </c>
      <c r="AB11" s="2">
        <f t="shared" si="0"/>
        <v>467.33333333333331</v>
      </c>
      <c r="AC11" s="2">
        <f t="shared" si="0"/>
        <v>744</v>
      </c>
      <c r="AD11" s="2">
        <f t="shared" si="0"/>
        <v>333</v>
      </c>
      <c r="AE11" s="2">
        <f t="shared" si="0"/>
        <v>359</v>
      </c>
      <c r="AF11" s="2">
        <f t="shared" si="0"/>
        <v>928</v>
      </c>
      <c r="AG11" s="2">
        <f t="shared" si="0"/>
        <v>4</v>
      </c>
      <c r="AH11" s="2">
        <f t="shared" si="0"/>
        <v>1886</v>
      </c>
      <c r="AI11" s="2">
        <f t="shared" ref="AI11:BN11" si="1">AVERAGE(AI8:AI10)</f>
        <v>1194</v>
      </c>
      <c r="AJ11" s="2">
        <f t="shared" si="1"/>
        <v>269</v>
      </c>
      <c r="AK11" s="2">
        <f t="shared" si="1"/>
        <v>222.66666666666666</v>
      </c>
      <c r="AL11" s="2">
        <f t="shared" si="1"/>
        <v>294</v>
      </c>
      <c r="AM11" s="2">
        <f t="shared" si="1"/>
        <v>387</v>
      </c>
      <c r="AN11" s="2">
        <f t="shared" si="1"/>
        <v>34</v>
      </c>
      <c r="AO11" s="2">
        <f t="shared" si="1"/>
        <v>182</v>
      </c>
      <c r="AP11" s="2">
        <f t="shared" si="1"/>
        <v>1118</v>
      </c>
      <c r="AQ11" s="2">
        <f t="shared" si="1"/>
        <v>291.66666666666669</v>
      </c>
      <c r="AR11" s="2">
        <f t="shared" si="1"/>
        <v>308</v>
      </c>
      <c r="AS11" s="2">
        <f t="shared" si="1"/>
        <v>222</v>
      </c>
      <c r="AT11" s="2">
        <f t="shared" si="1"/>
        <v>231</v>
      </c>
      <c r="AU11" s="2">
        <f t="shared" si="1"/>
        <v>338.66666666666669</v>
      </c>
      <c r="AV11" s="2">
        <f t="shared" si="1"/>
        <v>203</v>
      </c>
      <c r="AW11" s="2">
        <f t="shared" si="1"/>
        <v>184</v>
      </c>
      <c r="AX11" s="2">
        <f t="shared" si="1"/>
        <v>215</v>
      </c>
      <c r="AY11" s="2">
        <f t="shared" si="1"/>
        <v>374</v>
      </c>
      <c r="AZ11" s="2">
        <f t="shared" si="1"/>
        <v>472</v>
      </c>
      <c r="BA11" s="2">
        <f t="shared" si="1"/>
        <v>728</v>
      </c>
      <c r="BB11" s="2">
        <f t="shared" si="1"/>
        <v>998</v>
      </c>
      <c r="BC11" s="2">
        <f t="shared" si="1"/>
        <v>1425</v>
      </c>
      <c r="BD11" s="2">
        <f t="shared" si="1"/>
        <v>251.33333333333334</v>
      </c>
      <c r="BE11" s="2">
        <f t="shared" si="1"/>
        <v>407.55</v>
      </c>
      <c r="BF11" s="2">
        <f t="shared" si="1"/>
        <v>760</v>
      </c>
      <c r="BG11" s="2">
        <f t="shared" si="1"/>
        <v>1084</v>
      </c>
      <c r="BH11" s="2">
        <f t="shared" si="1"/>
        <v>135</v>
      </c>
      <c r="BI11" s="2">
        <f t="shared" si="1"/>
        <v>1840</v>
      </c>
      <c r="BJ11" s="2">
        <f t="shared" si="1"/>
        <v>2050</v>
      </c>
      <c r="BK11" s="2">
        <f t="shared" si="1"/>
        <v>339</v>
      </c>
      <c r="BL11" s="2">
        <f t="shared" si="1"/>
        <v>89</v>
      </c>
      <c r="BM11" s="2">
        <f t="shared" si="1"/>
        <v>151.33333333333334</v>
      </c>
      <c r="BN11" s="2">
        <f t="shared" si="1"/>
        <v>791</v>
      </c>
      <c r="BO11" s="2">
        <f t="shared" ref="BO11:BW11" si="2">AVERAGE(BO8:BO10)</f>
        <v>2280</v>
      </c>
      <c r="BP11" s="2">
        <f t="shared" si="2"/>
        <v>233</v>
      </c>
      <c r="BQ11" s="2">
        <f t="shared" si="2"/>
        <v>769.5</v>
      </c>
      <c r="BR11" s="2">
        <f t="shared" si="2"/>
        <v>46</v>
      </c>
      <c r="BS11" s="2">
        <f t="shared" si="2"/>
        <v>3648</v>
      </c>
      <c r="BT11" s="2">
        <f t="shared" si="2"/>
        <v>3010</v>
      </c>
      <c r="BU11" s="2">
        <f t="shared" si="2"/>
        <v>342</v>
      </c>
      <c r="BV11" s="2">
        <f t="shared" si="2"/>
        <v>340</v>
      </c>
      <c r="BW11" s="2">
        <f t="shared" si="2"/>
        <v>6498</v>
      </c>
    </row>
    <row r="12" spans="2:75" x14ac:dyDescent="0.3">
      <c r="B12" s="6" t="s">
        <v>115</v>
      </c>
      <c r="C12" s="2">
        <f>_xlfn.STDEV.P(C8:C10)</f>
        <v>4.714045207910317</v>
      </c>
      <c r="D12" s="2">
        <f>_xlfn.STDEV.P(D8:D10)</f>
        <v>14.383632673594279</v>
      </c>
      <c r="E12" s="2">
        <f>_xlfn.STDEV.P(E8:E10)</f>
        <v>5</v>
      </c>
      <c r="F12" s="2"/>
      <c r="G12" s="2">
        <f>_xlfn.STDEV.P(G8:G10)</f>
        <v>9.8770215933527012</v>
      </c>
      <c r="H12" s="2"/>
      <c r="I12" s="2">
        <f>_xlfn.STDEV.P(I8:I10)</f>
        <v>29.147136318265567</v>
      </c>
      <c r="J12" s="2"/>
      <c r="K12" s="2"/>
      <c r="L12" s="2"/>
      <c r="M12" s="2"/>
      <c r="N12" s="2">
        <f>_xlfn.STDEV.P(N8:N10)</f>
        <v>8.0138768534475382</v>
      </c>
      <c r="O12" s="2"/>
      <c r="P12" s="2"/>
      <c r="Q12" s="2"/>
      <c r="R12" s="2">
        <f>_xlfn.STDEV.P(R8:R10)</f>
        <v>11.313708498984761</v>
      </c>
      <c r="S12" s="2"/>
      <c r="T12" s="2">
        <f>_xlfn.STDEV.P(T8:T10)</f>
        <v>5.9066817155564495</v>
      </c>
      <c r="U12" s="2"/>
      <c r="V12" s="2"/>
      <c r="W12" s="2"/>
      <c r="X12" s="2"/>
      <c r="Y12" s="2"/>
      <c r="Z12" s="2"/>
      <c r="AA12" s="2"/>
      <c r="AB12" s="2">
        <f>_xlfn.STDEV.P(AB8:AB10)</f>
        <v>33.469720976163252</v>
      </c>
      <c r="AC12" s="2"/>
      <c r="AD12" s="2"/>
      <c r="AE12" s="2"/>
      <c r="AF12" s="2"/>
      <c r="AG12" s="2">
        <f>_xlfn.STDEV.P(AG8:AG10)</f>
        <v>0.81649658092772603</v>
      </c>
      <c r="AH12" s="2"/>
      <c r="AI12" s="2"/>
      <c r="AJ12" s="2"/>
      <c r="AK12" s="2">
        <f>_xlfn.STDEV.P(AK8:AK10)</f>
        <v>6.8475461947247123</v>
      </c>
      <c r="AL12" s="2"/>
      <c r="AM12" s="2"/>
      <c r="AN12" s="2"/>
      <c r="AO12" s="2"/>
      <c r="AP12" s="2"/>
      <c r="AQ12" s="2">
        <f>_xlfn.STDEV.P(AQ8:AQ10)</f>
        <v>8.5764535535124047</v>
      </c>
      <c r="AR12" s="2"/>
      <c r="AS12" s="2"/>
      <c r="AT12" s="2"/>
      <c r="AU12" s="2">
        <f>_xlfn.STDEV.P(AU8:AU10)</f>
        <v>21.044925490219462</v>
      </c>
      <c r="AV12" s="2"/>
      <c r="AW12" s="2"/>
      <c r="AX12" s="2"/>
      <c r="AY12" s="2"/>
      <c r="AZ12" s="2"/>
      <c r="BA12" s="2"/>
      <c r="BB12" s="2"/>
      <c r="BC12" s="2"/>
      <c r="BD12" s="2">
        <f>_xlfn.STDEV.P(BD8:BD10)</f>
        <v>13.097921802925667</v>
      </c>
      <c r="BE12" s="2"/>
      <c r="BF12" s="2"/>
      <c r="BG12" s="2"/>
      <c r="BH12" s="2">
        <f>_xlfn.STDEV.P(BH8:BH10)</f>
        <v>4.9665548085837798</v>
      </c>
      <c r="BI12" s="2"/>
      <c r="BJ12" s="2"/>
      <c r="BK12" s="2"/>
      <c r="BL12" s="2"/>
      <c r="BM12" s="2">
        <f>_xlfn.STDEV.P(BM8:BM10)</f>
        <v>3.6817870057290873</v>
      </c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2:75" x14ac:dyDescent="0.3">
      <c r="B13" s="7" t="s">
        <v>105</v>
      </c>
      <c r="C13" s="1">
        <f>C2</f>
        <v>0.38</v>
      </c>
      <c r="D13" s="1">
        <f>D2</f>
        <v>0.42</v>
      </c>
      <c r="E13" s="1">
        <f>E2</f>
        <v>0.48</v>
      </c>
      <c r="F13" s="1">
        <f>F2*F4/453.5</f>
        <v>1.3950165380374862</v>
      </c>
      <c r="G13" s="1">
        <f>G2</f>
        <v>0.5</v>
      </c>
      <c r="H13" s="1">
        <f>H2</f>
        <v>0.5</v>
      </c>
      <c r="I13" s="1">
        <f>I2*I4/453.5</f>
        <v>0.20410143329658215</v>
      </c>
      <c r="J13" s="1">
        <f>J2</f>
        <v>0.57999999999999996</v>
      </c>
      <c r="K13" s="1">
        <f>K2</f>
        <v>0.62</v>
      </c>
      <c r="L13" s="1"/>
      <c r="M13" s="1">
        <f>M2*M4/453.5</f>
        <v>0.2402450079627588</v>
      </c>
      <c r="N13" s="1">
        <f>N2</f>
        <v>0.68</v>
      </c>
      <c r="O13" s="1"/>
      <c r="P13" s="1">
        <f>P2*P4/453.5</f>
        <v>3.0395589856670342</v>
      </c>
      <c r="Q13" s="1">
        <f>Q2*Q4/453.5</f>
        <v>0.97799338478500553</v>
      </c>
      <c r="R13" s="1">
        <f>R2*R4/453.5</f>
        <v>0.82469680264608602</v>
      </c>
      <c r="S13" s="1"/>
      <c r="T13" s="1">
        <f>T2*T4/453.5</f>
        <v>0.52831312017640575</v>
      </c>
      <c r="U13" s="1">
        <f>U2*U4/453.5</f>
        <v>0.2528335170893054</v>
      </c>
      <c r="V13" s="1">
        <f>V2*V4/453.5</f>
        <v>0.50998897464167581</v>
      </c>
      <c r="W13" s="1"/>
      <c r="X13" s="1">
        <f>X2*X4/453.5</f>
        <v>0.66773980154355017</v>
      </c>
      <c r="Y13" s="1"/>
      <c r="Z13" s="1"/>
      <c r="AA13" s="1">
        <f>AA2*AA4/453.5</f>
        <v>0.92489525909592063</v>
      </c>
      <c r="AB13" s="1">
        <f>AB2*AB4/453.5</f>
        <v>1.0610363836824697</v>
      </c>
      <c r="AC13" s="1">
        <f>AC2</f>
        <v>0.98</v>
      </c>
      <c r="AD13" s="1"/>
      <c r="AE13" s="1"/>
      <c r="AF13" s="1">
        <f>AF2</f>
        <v>0.98</v>
      </c>
      <c r="AG13" s="1">
        <f>AG2</f>
        <v>1</v>
      </c>
      <c r="AH13" s="1">
        <f>AH2*AH4/453.5</f>
        <v>5.1568687982359425</v>
      </c>
      <c r="AI13" s="1">
        <f>AI2*AI4/453.5</f>
        <v>3.2647409040793827</v>
      </c>
      <c r="AJ13" s="1">
        <f>AJ2*AJ4/453.5</f>
        <v>0.74145534729878726</v>
      </c>
      <c r="AK13" s="1">
        <f>AK2*AK4/453.5</f>
        <v>0.63570011025358331</v>
      </c>
      <c r="AL13" s="1">
        <f>AL2*AL4/453.5</f>
        <v>0.82332965821389192</v>
      </c>
      <c r="AM13" s="1">
        <f>AM2</f>
        <v>1.28</v>
      </c>
      <c r="AN13" s="1">
        <f>AN2*AN4/453.5</f>
        <v>9.5964718853362746E-2</v>
      </c>
      <c r="AO13" s="1">
        <f>AO2</f>
        <v>1.34</v>
      </c>
      <c r="AP13" s="1">
        <f>AP2*AP4/453.5</f>
        <v>3.5992943770672547</v>
      </c>
      <c r="AQ13" s="1">
        <f>AQ2*AQ4/453.5</f>
        <v>0.94650496141124585</v>
      </c>
      <c r="AR13" s="1">
        <f>AR2*AR4/453.5</f>
        <v>0.9983682469680264</v>
      </c>
      <c r="AS13" s="1">
        <f>AS2*AS4/453.5</f>
        <v>0.71960308710033072</v>
      </c>
      <c r="AT13" s="1">
        <f>AT2</f>
        <v>1.48</v>
      </c>
      <c r="AU13" s="1">
        <f>AU2*AU4/453.5</f>
        <v>1.2532304299889747</v>
      </c>
      <c r="AV13" s="1"/>
      <c r="AW13" s="1">
        <f>AW2*AW4/453.5</f>
        <v>0.67757442116868793</v>
      </c>
      <c r="AX13" s="1">
        <f>AX2*AX4/453.5</f>
        <v>0.83914002205071669</v>
      </c>
      <c r="AY13" s="1">
        <f>AY2*AY4/453.5</f>
        <v>1.4679603087100332</v>
      </c>
      <c r="AZ13" s="1">
        <f>AZ2*AZ4/453.5</f>
        <v>2.050363836824697</v>
      </c>
      <c r="BA13" s="1"/>
      <c r="BB13" s="1">
        <f>BB2</f>
        <v>1.98</v>
      </c>
      <c r="BC13" s="1"/>
      <c r="BD13" s="1"/>
      <c r="BE13" s="1"/>
      <c r="BF13" s="1">
        <f>BF2*BF4/453.5</f>
        <v>3.8209481808158765</v>
      </c>
      <c r="BG13" s="1"/>
      <c r="BH13" s="1"/>
      <c r="BI13" s="1">
        <f>BI2</f>
        <v>2.68</v>
      </c>
      <c r="BJ13" s="1"/>
      <c r="BK13" s="1"/>
      <c r="BL13" s="1">
        <f>BL2*BL4/453.5</f>
        <v>0.57697905181918407</v>
      </c>
      <c r="BM13" s="1"/>
      <c r="BN13" s="1"/>
      <c r="BO13" s="1"/>
      <c r="BP13" s="1">
        <f>BP2*BP4/453.5</f>
        <v>1.6286879823594267</v>
      </c>
      <c r="BQ13" s="1"/>
      <c r="BR13" s="1">
        <f>BR2*BR4/453.5</f>
        <v>0.35298787210584348</v>
      </c>
      <c r="BS13" s="1">
        <f>BS2</f>
        <v>3.52</v>
      </c>
      <c r="BT13" s="1"/>
      <c r="BU13" s="1"/>
      <c r="BV13" s="1"/>
      <c r="BW13" s="1"/>
    </row>
    <row r="14" spans="2:75" x14ac:dyDescent="0.3">
      <c r="B14" s="6" t="s">
        <v>60</v>
      </c>
      <c r="C14" s="2"/>
      <c r="D14" s="2"/>
      <c r="E14" s="2"/>
      <c r="F14" s="2"/>
      <c r="G14" s="2"/>
      <c r="H14" s="2">
        <v>23</v>
      </c>
      <c r="I14" s="2"/>
      <c r="J14" s="2"/>
      <c r="K14" s="2"/>
      <c r="L14" s="2">
        <f>46-33</f>
        <v>13</v>
      </c>
      <c r="M14" s="2"/>
      <c r="N14" s="2"/>
      <c r="O14" s="2">
        <v>19</v>
      </c>
      <c r="P14" s="2"/>
      <c r="Q14" s="2"/>
      <c r="R14" s="2">
        <v>90</v>
      </c>
      <c r="S14" s="2"/>
      <c r="T14" s="2"/>
      <c r="U14" s="2"/>
      <c r="V14" s="2"/>
      <c r="W14" s="2">
        <f>V4-120</f>
        <v>116</v>
      </c>
      <c r="X14" s="2"/>
      <c r="Y14" s="2"/>
      <c r="Z14" s="2">
        <v>90</v>
      </c>
      <c r="AA14" s="2"/>
      <c r="AB14" s="2"/>
      <c r="AC14" s="2"/>
      <c r="AD14" s="2">
        <v>220</v>
      </c>
      <c r="AE14" s="2">
        <f>AE4-86</f>
        <v>273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>
        <v>357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2:75" x14ac:dyDescent="0.3">
      <c r="B15" s="6"/>
      <c r="C15" s="2"/>
      <c r="D15" s="2"/>
      <c r="E15" s="2"/>
      <c r="F15" s="2"/>
      <c r="G15" s="2"/>
      <c r="H15" s="2">
        <v>30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2:75" x14ac:dyDescent="0.3">
      <c r="B16" s="6" t="s">
        <v>61</v>
      </c>
      <c r="C16" s="2">
        <f t="shared" ref="C16:AH16" si="3">C11/C2</f>
        <v>162.28070175438594</v>
      </c>
      <c r="D16" s="2">
        <f t="shared" si="3"/>
        <v>520.6349206349206</v>
      </c>
      <c r="E16" s="2">
        <f t="shared" si="3"/>
        <v>495.83333333333337</v>
      </c>
      <c r="F16" s="2">
        <f t="shared" si="3"/>
        <v>2745.8333333333335</v>
      </c>
      <c r="G16" s="2">
        <f t="shared" si="3"/>
        <v>259.33333333333331</v>
      </c>
      <c r="H16" s="2">
        <f t="shared" si="3"/>
        <v>405.33333333333331</v>
      </c>
      <c r="I16" s="2">
        <f t="shared" si="3"/>
        <v>350.64102564102564</v>
      </c>
      <c r="J16" s="2">
        <f t="shared" si="3"/>
        <v>377.58620689655174</v>
      </c>
      <c r="K16" s="2">
        <f t="shared" si="3"/>
        <v>400</v>
      </c>
      <c r="L16" s="2">
        <f t="shared" si="3"/>
        <v>67.647058823529406</v>
      </c>
      <c r="M16" s="2">
        <f t="shared" si="3"/>
        <v>235.62091503267973</v>
      </c>
      <c r="N16" s="2">
        <f t="shared" si="3"/>
        <v>561.27450980392155</v>
      </c>
      <c r="O16" s="2">
        <f t="shared" si="3"/>
        <v>132.05128205128204</v>
      </c>
      <c r="P16" s="2">
        <f t="shared" si="3"/>
        <v>1953.5714285714287</v>
      </c>
      <c r="Q16" s="2">
        <f t="shared" si="3"/>
        <v>572.72727272727275</v>
      </c>
      <c r="R16" s="2">
        <f t="shared" si="3"/>
        <v>492.04545454545456</v>
      </c>
      <c r="S16" s="2">
        <f t="shared" si="3"/>
        <v>77.272727272727266</v>
      </c>
      <c r="T16" s="2">
        <f t="shared" si="3"/>
        <v>250.85910652920964</v>
      </c>
      <c r="U16" s="2">
        <f t="shared" si="3"/>
        <v>119.38775510204081</v>
      </c>
      <c r="V16" s="2">
        <f t="shared" si="3"/>
        <v>240.81632653061226</v>
      </c>
      <c r="W16" s="2">
        <f t="shared" si="3"/>
        <v>280.61224489795921</v>
      </c>
      <c r="X16" s="2">
        <f t="shared" si="3"/>
        <v>315.30612244897958</v>
      </c>
      <c r="Y16" s="2">
        <f t="shared" si="3"/>
        <v>364.28571428571428</v>
      </c>
      <c r="Z16" s="2">
        <f t="shared" si="3"/>
        <v>434.69387755102042</v>
      </c>
      <c r="AA16" s="2">
        <f t="shared" si="3"/>
        <v>436.73469387755102</v>
      </c>
      <c r="AB16" s="2">
        <f t="shared" si="3"/>
        <v>476.8707482993197</v>
      </c>
      <c r="AC16" s="2">
        <f t="shared" si="3"/>
        <v>759.18367346938771</v>
      </c>
      <c r="AD16" s="2">
        <f t="shared" si="3"/>
        <v>339.79591836734693</v>
      </c>
      <c r="AE16" s="2">
        <f t="shared" si="3"/>
        <v>366.32653061224488</v>
      </c>
      <c r="AF16" s="2">
        <f t="shared" si="3"/>
        <v>946.9387755102041</v>
      </c>
      <c r="AG16" s="2">
        <f t="shared" si="3"/>
        <v>4</v>
      </c>
      <c r="AH16" s="2">
        <f t="shared" si="3"/>
        <v>1520.9677419354839</v>
      </c>
      <c r="AI16" s="2">
        <f t="shared" ref="AI16:BN16" si="4">AI11/AI2</f>
        <v>962.90322580645159</v>
      </c>
      <c r="AJ16" s="2">
        <f t="shared" si="4"/>
        <v>215.2</v>
      </c>
      <c r="AK16" s="2">
        <f t="shared" si="4"/>
        <v>175.32808398950129</v>
      </c>
      <c r="AL16" s="2">
        <f t="shared" si="4"/>
        <v>231.49606299212599</v>
      </c>
      <c r="AM16" s="2">
        <f t="shared" si="4"/>
        <v>302.34375</v>
      </c>
      <c r="AN16" s="2">
        <f t="shared" si="4"/>
        <v>26.5625</v>
      </c>
      <c r="AO16" s="2">
        <f t="shared" si="4"/>
        <v>135.82089552238804</v>
      </c>
      <c r="AP16" s="2">
        <f t="shared" si="4"/>
        <v>765.75342465753431</v>
      </c>
      <c r="AQ16" s="2">
        <f t="shared" si="4"/>
        <v>198.41269841269843</v>
      </c>
      <c r="AR16" s="2">
        <f t="shared" si="4"/>
        <v>209.52380952380952</v>
      </c>
      <c r="AS16" s="2">
        <f t="shared" si="4"/>
        <v>151.0204081632653</v>
      </c>
      <c r="AT16" s="2">
        <f t="shared" si="4"/>
        <v>156.08108108108109</v>
      </c>
      <c r="AU16" s="2">
        <f t="shared" si="4"/>
        <v>215.71125265392783</v>
      </c>
      <c r="AV16" s="2">
        <f t="shared" si="4"/>
        <v>123.78048780487805</v>
      </c>
      <c r="AW16" s="2">
        <f t="shared" si="4"/>
        <v>110.17964071856288</v>
      </c>
      <c r="AX16" s="2">
        <f t="shared" si="4"/>
        <v>121.46892655367232</v>
      </c>
      <c r="AY16" s="2">
        <f t="shared" si="4"/>
        <v>210.11235955056179</v>
      </c>
      <c r="AZ16" s="2">
        <f t="shared" si="4"/>
        <v>239.59390862944161</v>
      </c>
      <c r="BA16" s="2">
        <f t="shared" si="4"/>
        <v>367.67676767676767</v>
      </c>
      <c r="BB16" s="2">
        <f t="shared" si="4"/>
        <v>504.04040404040404</v>
      </c>
      <c r="BC16" s="2">
        <f t="shared" si="4"/>
        <v>653.66972477064212</v>
      </c>
      <c r="BD16" s="2">
        <f t="shared" si="4"/>
        <v>110.23391812865498</v>
      </c>
      <c r="BE16" s="2">
        <f t="shared" si="4"/>
        <v>178.75000000000003</v>
      </c>
      <c r="BF16" s="2">
        <f t="shared" si="4"/>
        <v>333.33333333333337</v>
      </c>
      <c r="BG16" s="2">
        <f t="shared" si="4"/>
        <v>475.43859649122811</v>
      </c>
      <c r="BH16" s="2">
        <f t="shared" si="4"/>
        <v>54.435483870967744</v>
      </c>
      <c r="BI16" s="2">
        <f t="shared" si="4"/>
        <v>686.56716417910445</v>
      </c>
      <c r="BJ16" s="2">
        <f t="shared" si="4"/>
        <v>737.41007194244605</v>
      </c>
      <c r="BK16" s="2">
        <f t="shared" si="4"/>
        <v>118.11846689895469</v>
      </c>
      <c r="BL16" s="2">
        <f t="shared" si="4"/>
        <v>30.272108843537417</v>
      </c>
      <c r="BM16" s="2">
        <f t="shared" si="4"/>
        <v>50.782997762863538</v>
      </c>
      <c r="BN16" s="2">
        <f t="shared" si="4"/>
        <v>265.43624161073825</v>
      </c>
      <c r="BO16" s="2">
        <f t="shared" ref="BO16:BW16" si="5">BO11/BO2</f>
        <v>730.76923076923072</v>
      </c>
      <c r="BP16" s="2">
        <f t="shared" si="5"/>
        <v>73.501577287066254</v>
      </c>
      <c r="BQ16" s="2">
        <f t="shared" si="5"/>
        <v>237.49999999999997</v>
      </c>
      <c r="BR16" s="2">
        <f t="shared" si="5"/>
        <v>13.218390804597702</v>
      </c>
      <c r="BS16" s="2">
        <f t="shared" si="5"/>
        <v>1036.3636363636363</v>
      </c>
      <c r="BT16" s="2">
        <f t="shared" si="5"/>
        <v>756.2814070351759</v>
      </c>
      <c r="BU16" s="2">
        <f t="shared" si="5"/>
        <v>69.230769230769226</v>
      </c>
      <c r="BV16" s="2">
        <f t="shared" si="5"/>
        <v>57.239057239057239</v>
      </c>
      <c r="BW16" s="2">
        <f t="shared" si="5"/>
        <v>930.94555873925492</v>
      </c>
    </row>
    <row r="17" spans="1:75" x14ac:dyDescent="0.3">
      <c r="B17" s="6" t="s">
        <v>104</v>
      </c>
      <c r="C17" s="1">
        <f t="shared" ref="C17:AH17" si="6">1/C2</f>
        <v>2.6315789473684212</v>
      </c>
      <c r="D17" s="1">
        <f t="shared" si="6"/>
        <v>2.3809523809523809</v>
      </c>
      <c r="E17" s="1">
        <f t="shared" si="6"/>
        <v>2.0833333333333335</v>
      </c>
      <c r="F17" s="1">
        <f t="shared" si="6"/>
        <v>2.0833333333333335</v>
      </c>
      <c r="G17" s="1">
        <f t="shared" si="6"/>
        <v>2</v>
      </c>
      <c r="H17" s="1">
        <f t="shared" si="6"/>
        <v>2</v>
      </c>
      <c r="I17" s="1">
        <f t="shared" si="6"/>
        <v>1.9230769230769229</v>
      </c>
      <c r="J17" s="1">
        <f t="shared" si="6"/>
        <v>1.7241379310344829</v>
      </c>
      <c r="K17" s="1">
        <f t="shared" si="6"/>
        <v>1.6129032258064517</v>
      </c>
      <c r="L17" s="1">
        <f t="shared" si="6"/>
        <v>1.4705882352941175</v>
      </c>
      <c r="M17" s="1">
        <f t="shared" si="6"/>
        <v>1.4705882352941175</v>
      </c>
      <c r="N17" s="1">
        <f t="shared" si="6"/>
        <v>1.4705882352941175</v>
      </c>
      <c r="O17" s="1">
        <f t="shared" si="6"/>
        <v>1.2820512820512819</v>
      </c>
      <c r="P17" s="1">
        <f t="shared" si="6"/>
        <v>1.1904761904761905</v>
      </c>
      <c r="Q17" s="1">
        <f t="shared" si="6"/>
        <v>1.1363636363636365</v>
      </c>
      <c r="R17" s="1">
        <f t="shared" si="6"/>
        <v>1.1363636363636365</v>
      </c>
      <c r="S17" s="1">
        <f t="shared" si="6"/>
        <v>1.1363636363636365</v>
      </c>
      <c r="T17" s="1">
        <f t="shared" si="6"/>
        <v>1.0309278350515465</v>
      </c>
      <c r="U17" s="1">
        <f t="shared" si="6"/>
        <v>1.0204081632653061</v>
      </c>
      <c r="V17" s="1">
        <f t="shared" si="6"/>
        <v>1.0204081632653061</v>
      </c>
      <c r="W17" s="1">
        <f t="shared" si="6"/>
        <v>1.0204081632653061</v>
      </c>
      <c r="X17" s="1">
        <f t="shared" si="6"/>
        <v>1.0204081632653061</v>
      </c>
      <c r="Y17" s="1">
        <f t="shared" si="6"/>
        <v>1.0204081632653061</v>
      </c>
      <c r="Z17" s="1">
        <f t="shared" si="6"/>
        <v>1.0204081632653061</v>
      </c>
      <c r="AA17" s="1">
        <f t="shared" si="6"/>
        <v>1.0204081632653061</v>
      </c>
      <c r="AB17" s="1">
        <f t="shared" si="6"/>
        <v>1.0204081632653061</v>
      </c>
      <c r="AC17" s="1">
        <f t="shared" si="6"/>
        <v>1.0204081632653061</v>
      </c>
      <c r="AD17" s="1">
        <f t="shared" si="6"/>
        <v>1.0204081632653061</v>
      </c>
      <c r="AE17" s="1">
        <f t="shared" si="6"/>
        <v>1.0204081632653061</v>
      </c>
      <c r="AF17" s="1">
        <f t="shared" si="6"/>
        <v>1.0204081632653061</v>
      </c>
      <c r="AG17" s="1">
        <f t="shared" si="6"/>
        <v>1</v>
      </c>
      <c r="AH17" s="1">
        <f t="shared" si="6"/>
        <v>0.80645161290322587</v>
      </c>
      <c r="AI17" s="1">
        <f t="shared" ref="AI17:BN17" si="7">1/AI2</f>
        <v>0.80645161290322587</v>
      </c>
      <c r="AJ17" s="1">
        <f t="shared" si="7"/>
        <v>0.8</v>
      </c>
      <c r="AK17" s="1">
        <f t="shared" si="7"/>
        <v>0.78740157480314954</v>
      </c>
      <c r="AL17" s="1">
        <f t="shared" si="7"/>
        <v>0.78740157480314954</v>
      </c>
      <c r="AM17" s="1">
        <f t="shared" si="7"/>
        <v>0.78125</v>
      </c>
      <c r="AN17" s="1">
        <f t="shared" si="7"/>
        <v>0.78125</v>
      </c>
      <c r="AO17" s="1">
        <f t="shared" si="7"/>
        <v>0.74626865671641784</v>
      </c>
      <c r="AP17" s="1">
        <f t="shared" si="7"/>
        <v>0.68493150684931503</v>
      </c>
      <c r="AQ17" s="1">
        <f t="shared" si="7"/>
        <v>0.68027210884353739</v>
      </c>
      <c r="AR17" s="1">
        <f t="shared" si="7"/>
        <v>0.68027210884353739</v>
      </c>
      <c r="AS17" s="1">
        <f t="shared" si="7"/>
        <v>0.68027210884353739</v>
      </c>
      <c r="AT17" s="1">
        <f t="shared" si="7"/>
        <v>0.67567567567567566</v>
      </c>
      <c r="AU17" s="1">
        <f t="shared" si="7"/>
        <v>0.63694267515923564</v>
      </c>
      <c r="AV17" s="1">
        <f t="shared" si="7"/>
        <v>0.6097560975609756</v>
      </c>
      <c r="AW17" s="1">
        <f t="shared" si="7"/>
        <v>0.5988023952095809</v>
      </c>
      <c r="AX17" s="1">
        <f t="shared" si="7"/>
        <v>0.56497175141242939</v>
      </c>
      <c r="AY17" s="1">
        <f t="shared" si="7"/>
        <v>0.5617977528089888</v>
      </c>
      <c r="AZ17" s="1">
        <f t="shared" si="7"/>
        <v>0.50761421319796951</v>
      </c>
      <c r="BA17" s="1">
        <f t="shared" si="7"/>
        <v>0.50505050505050508</v>
      </c>
      <c r="BB17" s="1">
        <f t="shared" si="7"/>
        <v>0.50505050505050508</v>
      </c>
      <c r="BC17" s="1">
        <f t="shared" si="7"/>
        <v>0.4587155963302752</v>
      </c>
      <c r="BD17" s="1">
        <f t="shared" si="7"/>
        <v>0.43859649122807021</v>
      </c>
      <c r="BE17" s="1">
        <f t="shared" si="7"/>
        <v>0.43859649122807021</v>
      </c>
      <c r="BF17" s="1">
        <f t="shared" si="7"/>
        <v>0.43859649122807021</v>
      </c>
      <c r="BG17" s="1">
        <f t="shared" si="7"/>
        <v>0.43859649122807021</v>
      </c>
      <c r="BH17" s="1">
        <f t="shared" si="7"/>
        <v>0.40322580645161293</v>
      </c>
      <c r="BI17" s="1">
        <f t="shared" si="7"/>
        <v>0.37313432835820892</v>
      </c>
      <c r="BJ17" s="1">
        <f t="shared" si="7"/>
        <v>0.35971223021582738</v>
      </c>
      <c r="BK17" s="1">
        <f t="shared" si="7"/>
        <v>0.34843205574912889</v>
      </c>
      <c r="BL17" s="1">
        <f t="shared" si="7"/>
        <v>0.3401360544217687</v>
      </c>
      <c r="BM17" s="1">
        <f t="shared" si="7"/>
        <v>0.33557046979865773</v>
      </c>
      <c r="BN17" s="1">
        <f t="shared" si="7"/>
        <v>0.33557046979865773</v>
      </c>
      <c r="BO17" s="1">
        <f t="shared" ref="BO17:BW17" si="8">1/BO2</f>
        <v>0.32051282051282048</v>
      </c>
      <c r="BP17" s="1">
        <f t="shared" si="8"/>
        <v>0.31545741324921134</v>
      </c>
      <c r="BQ17" s="1">
        <f t="shared" si="8"/>
        <v>0.30864197530864196</v>
      </c>
      <c r="BR17" s="1">
        <f t="shared" si="8"/>
        <v>0.28735632183908044</v>
      </c>
      <c r="BS17" s="1">
        <f t="shared" si="8"/>
        <v>0.28409090909090912</v>
      </c>
      <c r="BT17" s="1">
        <f t="shared" si="8"/>
        <v>0.25125628140703515</v>
      </c>
      <c r="BU17" s="1">
        <f t="shared" si="8"/>
        <v>0.20242914979757085</v>
      </c>
      <c r="BV17" s="1">
        <f t="shared" si="8"/>
        <v>0.16835016835016833</v>
      </c>
      <c r="BW17" s="1">
        <f t="shared" si="8"/>
        <v>0.14326647564469913</v>
      </c>
    </row>
    <row r="18" spans="1:75" x14ac:dyDescent="0.3">
      <c r="B18" s="6" t="s">
        <v>254</v>
      </c>
      <c r="C18">
        <f t="shared" ref="C18:AH18" si="9">1/C11</f>
        <v>1.6216216216216217E-2</v>
      </c>
      <c r="D18">
        <f t="shared" si="9"/>
        <v>4.5731707317073177E-3</v>
      </c>
      <c r="E18">
        <f t="shared" si="9"/>
        <v>4.2016806722689074E-3</v>
      </c>
      <c r="F18">
        <f t="shared" si="9"/>
        <v>7.5872534142640367E-4</v>
      </c>
      <c r="G18">
        <f t="shared" si="9"/>
        <v>7.7120822622107977E-3</v>
      </c>
      <c r="H18">
        <f t="shared" si="9"/>
        <v>4.9342105263157901E-3</v>
      </c>
      <c r="I18">
        <f t="shared" si="9"/>
        <v>5.4844606946983544E-3</v>
      </c>
      <c r="J18">
        <f t="shared" si="9"/>
        <v>4.5662100456621002E-3</v>
      </c>
      <c r="K18">
        <f t="shared" si="9"/>
        <v>4.0322580645161289E-3</v>
      </c>
      <c r="L18">
        <f t="shared" si="9"/>
        <v>2.1739130434782608E-2</v>
      </c>
      <c r="M18">
        <f t="shared" si="9"/>
        <v>6.2413314840499305E-3</v>
      </c>
      <c r="N18">
        <f t="shared" si="9"/>
        <v>2.6200873362445414E-3</v>
      </c>
      <c r="O18">
        <f t="shared" si="9"/>
        <v>9.7087378640776691E-3</v>
      </c>
      <c r="P18">
        <f t="shared" si="9"/>
        <v>6.0938452163315055E-4</v>
      </c>
      <c r="Q18">
        <f t="shared" si="9"/>
        <v>1.984126984126984E-3</v>
      </c>
      <c r="R18">
        <f t="shared" si="9"/>
        <v>2.3094688221709007E-3</v>
      </c>
      <c r="S18">
        <f t="shared" si="9"/>
        <v>1.4705882352941176E-2</v>
      </c>
      <c r="T18">
        <f t="shared" si="9"/>
        <v>4.10958904109589E-3</v>
      </c>
      <c r="U18">
        <f t="shared" si="9"/>
        <v>8.5470085470085479E-3</v>
      </c>
      <c r="V18">
        <f t="shared" si="9"/>
        <v>4.2372881355932203E-3</v>
      </c>
      <c r="W18">
        <f t="shared" si="9"/>
        <v>3.6363636363636364E-3</v>
      </c>
      <c r="X18">
        <f t="shared" si="9"/>
        <v>3.2362459546925568E-3</v>
      </c>
      <c r="Y18">
        <f t="shared" si="9"/>
        <v>2.8011204481792717E-3</v>
      </c>
      <c r="Z18">
        <f t="shared" si="9"/>
        <v>2.3474178403755869E-3</v>
      </c>
      <c r="AA18">
        <f t="shared" si="9"/>
        <v>2.3364485981308409E-3</v>
      </c>
      <c r="AB18">
        <f t="shared" si="9"/>
        <v>2.1398002853067048E-3</v>
      </c>
      <c r="AC18">
        <f t="shared" si="9"/>
        <v>1.3440860215053765E-3</v>
      </c>
      <c r="AD18">
        <f t="shared" si="9"/>
        <v>3.003003003003003E-3</v>
      </c>
      <c r="AE18">
        <f t="shared" si="9"/>
        <v>2.7855153203342618E-3</v>
      </c>
      <c r="AF18">
        <f t="shared" si="9"/>
        <v>1.0775862068965517E-3</v>
      </c>
      <c r="AG18">
        <f t="shared" si="9"/>
        <v>0.25</v>
      </c>
      <c r="AH18">
        <f t="shared" si="9"/>
        <v>5.3022269353128319E-4</v>
      </c>
      <c r="AI18">
        <f t="shared" ref="AI18:BN18" si="10">1/AI11</f>
        <v>8.375209380234506E-4</v>
      </c>
      <c r="AJ18">
        <f t="shared" si="10"/>
        <v>3.7174721189591076E-3</v>
      </c>
      <c r="AK18">
        <f t="shared" si="10"/>
        <v>4.4910179640718561E-3</v>
      </c>
      <c r="AL18">
        <f t="shared" si="10"/>
        <v>3.4013605442176869E-3</v>
      </c>
      <c r="AM18">
        <f t="shared" si="10"/>
        <v>2.5839793281653748E-3</v>
      </c>
      <c r="AN18">
        <f t="shared" si="10"/>
        <v>2.9411764705882353E-2</v>
      </c>
      <c r="AO18">
        <f t="shared" si="10"/>
        <v>5.4945054945054949E-3</v>
      </c>
      <c r="AP18">
        <f t="shared" si="10"/>
        <v>8.9445438282647585E-4</v>
      </c>
      <c r="AQ18">
        <f t="shared" si="10"/>
        <v>3.4285714285714284E-3</v>
      </c>
      <c r="AR18">
        <f t="shared" si="10"/>
        <v>3.246753246753247E-3</v>
      </c>
      <c r="AS18">
        <f t="shared" si="10"/>
        <v>4.5045045045045045E-3</v>
      </c>
      <c r="AT18">
        <f t="shared" si="10"/>
        <v>4.329004329004329E-3</v>
      </c>
      <c r="AU18">
        <f t="shared" si="10"/>
        <v>2.952755905511811E-3</v>
      </c>
      <c r="AV18">
        <f t="shared" si="10"/>
        <v>4.9261083743842365E-3</v>
      </c>
      <c r="AW18">
        <f t="shared" si="10"/>
        <v>5.434782608695652E-3</v>
      </c>
      <c r="AX18">
        <f t="shared" si="10"/>
        <v>4.6511627906976744E-3</v>
      </c>
      <c r="AY18">
        <f t="shared" si="10"/>
        <v>2.6737967914438501E-3</v>
      </c>
      <c r="AZ18">
        <f t="shared" si="10"/>
        <v>2.1186440677966102E-3</v>
      </c>
      <c r="BA18">
        <f t="shared" si="10"/>
        <v>1.3736263736263737E-3</v>
      </c>
      <c r="BB18">
        <f t="shared" si="10"/>
        <v>1.002004008016032E-3</v>
      </c>
      <c r="BC18">
        <f t="shared" si="10"/>
        <v>7.0175438596491223E-4</v>
      </c>
      <c r="BD18">
        <f t="shared" si="10"/>
        <v>3.9787798408488064E-3</v>
      </c>
      <c r="BE18">
        <f t="shared" si="10"/>
        <v>2.4536866642129798E-3</v>
      </c>
      <c r="BF18">
        <f t="shared" si="10"/>
        <v>1.3157894736842105E-3</v>
      </c>
      <c r="BG18">
        <f t="shared" si="10"/>
        <v>9.225092250922509E-4</v>
      </c>
      <c r="BH18">
        <f t="shared" si="10"/>
        <v>7.4074074074074077E-3</v>
      </c>
      <c r="BI18">
        <f t="shared" si="10"/>
        <v>5.4347826086956522E-4</v>
      </c>
      <c r="BJ18">
        <f t="shared" si="10"/>
        <v>4.8780487804878049E-4</v>
      </c>
      <c r="BK18">
        <f t="shared" si="10"/>
        <v>2.9498525073746312E-3</v>
      </c>
      <c r="BL18">
        <f t="shared" si="10"/>
        <v>1.1235955056179775E-2</v>
      </c>
      <c r="BM18">
        <f t="shared" si="10"/>
        <v>6.6079295154185015E-3</v>
      </c>
      <c r="BN18">
        <f t="shared" si="10"/>
        <v>1.2642225031605564E-3</v>
      </c>
      <c r="BO18">
        <f t="shared" ref="BO18:BW18" si="11">1/BO11</f>
        <v>4.3859649122807018E-4</v>
      </c>
      <c r="BP18">
        <f t="shared" si="11"/>
        <v>4.2918454935622317E-3</v>
      </c>
      <c r="BQ18">
        <f t="shared" si="11"/>
        <v>1.2995451591942819E-3</v>
      </c>
      <c r="BR18">
        <f t="shared" si="11"/>
        <v>2.1739130434782608E-2</v>
      </c>
      <c r="BS18">
        <f t="shared" si="11"/>
        <v>2.7412280701754384E-4</v>
      </c>
      <c r="BT18">
        <f t="shared" si="11"/>
        <v>3.3222591362126248E-4</v>
      </c>
      <c r="BU18">
        <f t="shared" si="11"/>
        <v>2.9239766081871343E-3</v>
      </c>
      <c r="BV18">
        <f t="shared" si="11"/>
        <v>2.9411764705882353E-3</v>
      </c>
      <c r="BW18">
        <f t="shared" si="11"/>
        <v>1.538935056940597E-4</v>
      </c>
    </row>
    <row r="19" spans="1:75" ht="16.8" x14ac:dyDescent="0.3">
      <c r="A19" s="3"/>
      <c r="B19" s="3"/>
      <c r="Q19" s="8"/>
      <c r="R19" s="8"/>
      <c r="AA19" s="8" t="s">
        <v>257</v>
      </c>
      <c r="AB19" s="8" t="s">
        <v>257</v>
      </c>
    </row>
    <row r="21" spans="1:75" x14ac:dyDescent="0.3">
      <c r="AA21">
        <v>89.11</v>
      </c>
      <c r="AB21">
        <v>89.11</v>
      </c>
    </row>
    <row r="22" spans="1:75" x14ac:dyDescent="0.3">
      <c r="AA22">
        <v>40</v>
      </c>
      <c r="AB22">
        <v>40</v>
      </c>
    </row>
    <row r="23" spans="1:75" x14ac:dyDescent="0.3">
      <c r="AA23">
        <v>166</v>
      </c>
      <c r="AB23">
        <v>166</v>
      </c>
    </row>
    <row r="24" spans="1:75" x14ac:dyDescent="0.3">
      <c r="AA24">
        <v>1.1000000000000001</v>
      </c>
      <c r="AB24">
        <v>1.1000000000000001</v>
      </c>
    </row>
    <row r="25" spans="1:75" x14ac:dyDescent="0.3">
      <c r="AA25">
        <v>0.1</v>
      </c>
      <c r="AB25">
        <v>0.1</v>
      </c>
    </row>
    <row r="26" spans="1:75" x14ac:dyDescent="0.3">
      <c r="AA26">
        <v>0.35</v>
      </c>
      <c r="AB26">
        <v>0.35</v>
      </c>
    </row>
    <row r="27" spans="1:75" x14ac:dyDescent="0.3">
      <c r="AA27">
        <v>9.34</v>
      </c>
      <c r="AB27">
        <v>9.34</v>
      </c>
    </row>
    <row r="28" spans="1:75" x14ac:dyDescent="0.3">
      <c r="AA28">
        <v>1.7</v>
      </c>
      <c r="AB28">
        <v>1.7</v>
      </c>
    </row>
    <row r="29" spans="1:75" x14ac:dyDescent="0.3">
      <c r="AA29">
        <v>4.24</v>
      </c>
      <c r="AB29">
        <v>4.24</v>
      </c>
    </row>
    <row r="30" spans="1:75" x14ac:dyDescent="0.3">
      <c r="AA30">
        <v>0.99</v>
      </c>
      <c r="AB30">
        <v>0.99</v>
      </c>
    </row>
    <row r="31" spans="1:75" x14ac:dyDescent="0.3">
      <c r="AA31">
        <v>1.97</v>
      </c>
      <c r="AB31">
        <v>1.97</v>
      </c>
    </row>
    <row r="32" spans="1:75" x14ac:dyDescent="0.3">
      <c r="AA32">
        <v>1.29</v>
      </c>
      <c r="AB32">
        <v>1.29</v>
      </c>
    </row>
    <row r="33" spans="27:28" x14ac:dyDescent="0.3">
      <c r="AA33">
        <v>0</v>
      </c>
      <c r="AB33">
        <v>0</v>
      </c>
    </row>
    <row r="34" spans="27:28" x14ac:dyDescent="0.3">
      <c r="AA34">
        <v>0</v>
      </c>
      <c r="AB34">
        <v>0</v>
      </c>
    </row>
    <row r="35" spans="27:28" x14ac:dyDescent="0.3">
      <c r="AA35">
        <v>0</v>
      </c>
      <c r="AB35">
        <v>0</v>
      </c>
    </row>
    <row r="36" spans="27:28" x14ac:dyDescent="0.3">
      <c r="AA36">
        <v>0</v>
      </c>
      <c r="AB36">
        <v>0</v>
      </c>
    </row>
    <row r="38" spans="27:28" x14ac:dyDescent="0.3">
      <c r="AA38">
        <v>23</v>
      </c>
      <c r="AB38">
        <v>23</v>
      </c>
    </row>
    <row r="39" spans="27:28" x14ac:dyDescent="0.3">
      <c r="AA39">
        <v>0.21</v>
      </c>
      <c r="AB39">
        <v>0.21</v>
      </c>
    </row>
    <row r="40" spans="27:28" x14ac:dyDescent="0.3">
      <c r="AA40">
        <v>10</v>
      </c>
      <c r="AB40">
        <v>10</v>
      </c>
    </row>
    <row r="41" spans="27:28" x14ac:dyDescent="0.3">
      <c r="AA41">
        <v>29</v>
      </c>
      <c r="AB41">
        <v>29</v>
      </c>
    </row>
    <row r="42" spans="27:28" x14ac:dyDescent="0.3">
      <c r="AA42">
        <v>146</v>
      </c>
      <c r="AB42">
        <v>146</v>
      </c>
    </row>
    <row r="43" spans="27:28" x14ac:dyDescent="0.3">
      <c r="AA43">
        <v>4</v>
      </c>
      <c r="AB43">
        <v>4</v>
      </c>
    </row>
    <row r="44" spans="27:28" x14ac:dyDescent="0.3">
      <c r="AA44">
        <v>0.17</v>
      </c>
      <c r="AB44">
        <v>0.17</v>
      </c>
    </row>
    <row r="45" spans="27:28" x14ac:dyDescent="0.3">
      <c r="AA45">
        <v>3.9E-2</v>
      </c>
      <c r="AB45">
        <v>3.9E-2</v>
      </c>
    </row>
    <row r="46" spans="27:28" x14ac:dyDescent="0.3">
      <c r="AA46">
        <v>0.129</v>
      </c>
      <c r="AB46">
        <v>0.129</v>
      </c>
    </row>
    <row r="47" spans="27:28" x14ac:dyDescent="0.3">
      <c r="AA47">
        <v>0.5</v>
      </c>
      <c r="AB47">
        <v>0.5</v>
      </c>
    </row>
    <row r="48" spans="27:28" x14ac:dyDescent="0.3">
      <c r="AA48">
        <v>1.1000000000000001</v>
      </c>
      <c r="AB48">
        <v>1.1000000000000001</v>
      </c>
    </row>
    <row r="50" spans="27:28" x14ac:dyDescent="0.3">
      <c r="AA50">
        <v>7.4</v>
      </c>
      <c r="AB50">
        <v>7.4</v>
      </c>
    </row>
    <row r="51" spans="27:28" x14ac:dyDescent="0.3">
      <c r="AA51">
        <v>4.5999999999999999E-2</v>
      </c>
      <c r="AB51">
        <v>4.5999999999999999E-2</v>
      </c>
    </row>
    <row r="52" spans="27:28" x14ac:dyDescent="0.3">
      <c r="AA52">
        <v>2.7E-2</v>
      </c>
      <c r="AB52">
        <v>2.7E-2</v>
      </c>
    </row>
    <row r="53" spans="27:28" x14ac:dyDescent="0.3">
      <c r="AA53">
        <v>0.11600000000000001</v>
      </c>
      <c r="AB53">
        <v>0.11600000000000001</v>
      </c>
    </row>
    <row r="54" spans="27:28" x14ac:dyDescent="0.3">
      <c r="AA54">
        <v>0.123</v>
      </c>
      <c r="AB54">
        <v>0.123</v>
      </c>
    </row>
    <row r="55" spans="27:28" x14ac:dyDescent="0.3">
      <c r="AA55">
        <v>0.12</v>
      </c>
      <c r="AB55">
        <v>0.12</v>
      </c>
    </row>
    <row r="56" spans="27:28" x14ac:dyDescent="0.3">
      <c r="AA56">
        <v>19</v>
      </c>
      <c r="AB56">
        <v>19</v>
      </c>
    </row>
    <row r="57" spans="27:28" x14ac:dyDescent="0.3">
      <c r="AA57">
        <v>0</v>
      </c>
      <c r="AB57">
        <v>0</v>
      </c>
    </row>
    <row r="58" spans="27:28" x14ac:dyDescent="0.3">
      <c r="AA58">
        <v>19</v>
      </c>
      <c r="AB58">
        <v>19</v>
      </c>
    </row>
    <row r="59" spans="27:28" x14ac:dyDescent="0.3">
      <c r="AA59">
        <v>19</v>
      </c>
      <c r="AB59">
        <v>19</v>
      </c>
    </row>
    <row r="60" spans="27:28" x14ac:dyDescent="0.3">
      <c r="AA60">
        <v>6.1</v>
      </c>
      <c r="AB60">
        <v>6.1</v>
      </c>
    </row>
    <row r="61" spans="27:28" x14ac:dyDescent="0.3">
      <c r="AA61">
        <v>0.1</v>
      </c>
      <c r="AB61">
        <v>0.1</v>
      </c>
    </row>
    <row r="62" spans="27:28" x14ac:dyDescent="0.3">
      <c r="AA62">
        <v>0</v>
      </c>
      <c r="AB62">
        <v>0</v>
      </c>
    </row>
    <row r="63" spans="27:28" x14ac:dyDescent="0.3">
      <c r="AA63">
        <v>0</v>
      </c>
      <c r="AB63">
        <v>0</v>
      </c>
    </row>
    <row r="64" spans="27:28" x14ac:dyDescent="0.3">
      <c r="AA64">
        <v>0</v>
      </c>
      <c r="AB64">
        <v>0</v>
      </c>
    </row>
    <row r="65" spans="27:28" x14ac:dyDescent="0.3">
      <c r="AA65">
        <v>0</v>
      </c>
      <c r="AB65">
        <v>0</v>
      </c>
    </row>
    <row r="66" spans="27:28" x14ac:dyDescent="0.3">
      <c r="AA66">
        <v>1</v>
      </c>
      <c r="AB66">
        <v>1</v>
      </c>
    </row>
    <row r="67" spans="27:28" x14ac:dyDescent="0.3">
      <c r="AA67">
        <v>0</v>
      </c>
      <c r="AB67">
        <v>0</v>
      </c>
    </row>
    <row r="68" spans="27:28" x14ac:dyDescent="0.3">
      <c r="AA68">
        <v>0</v>
      </c>
      <c r="AB68">
        <v>0</v>
      </c>
    </row>
    <row r="69" spans="27:28" x14ac:dyDescent="0.3">
      <c r="AA69">
        <v>2</v>
      </c>
      <c r="AB69">
        <v>2</v>
      </c>
    </row>
    <row r="70" spans="27:28" x14ac:dyDescent="0.3">
      <c r="AA70">
        <v>0</v>
      </c>
      <c r="AB70">
        <v>0</v>
      </c>
    </row>
    <row r="71" spans="27:28" x14ac:dyDescent="0.3">
      <c r="AA71">
        <v>4</v>
      </c>
      <c r="AB71">
        <v>4</v>
      </c>
    </row>
    <row r="72" spans="27:28" x14ac:dyDescent="0.3">
      <c r="AA72">
        <v>0.02</v>
      </c>
      <c r="AB72">
        <v>0.02</v>
      </c>
    </row>
    <row r="73" spans="27:28" x14ac:dyDescent="0.3">
      <c r="AA73">
        <v>0</v>
      </c>
      <c r="AB73">
        <v>0</v>
      </c>
    </row>
    <row r="74" spans="27:28" x14ac:dyDescent="0.3">
      <c r="AA74">
        <v>0</v>
      </c>
      <c r="AB74">
        <v>0</v>
      </c>
    </row>
    <row r="75" spans="27:28" x14ac:dyDescent="0.3">
      <c r="AA75">
        <v>0</v>
      </c>
      <c r="AB75">
        <v>0</v>
      </c>
    </row>
    <row r="76" spans="27:28" x14ac:dyDescent="0.3">
      <c r="AA76">
        <v>0</v>
      </c>
      <c r="AB76">
        <v>0</v>
      </c>
    </row>
    <row r="77" spans="27:28" x14ac:dyDescent="0.3">
      <c r="AA77">
        <v>0</v>
      </c>
      <c r="AB77">
        <v>0</v>
      </c>
    </row>
    <row r="78" spans="27:28" x14ac:dyDescent="0.3">
      <c r="AA78">
        <v>0</v>
      </c>
      <c r="AB78">
        <v>0</v>
      </c>
    </row>
    <row r="79" spans="27:28" x14ac:dyDescent="0.3">
      <c r="AA79">
        <v>0.4</v>
      </c>
      <c r="AB79">
        <v>0.4</v>
      </c>
    </row>
    <row r="81" spans="1:28" x14ac:dyDescent="0.3">
      <c r="AA81">
        <v>4.2000000000000003E-2</v>
      </c>
      <c r="AB81">
        <v>4.2000000000000003E-2</v>
      </c>
    </row>
    <row r="82" spans="1:28" x14ac:dyDescent="0.3">
      <c r="A82" s="4"/>
      <c r="AA82">
        <v>0</v>
      </c>
      <c r="AB82">
        <v>0</v>
      </c>
    </row>
    <row r="83" spans="1:28" x14ac:dyDescent="0.3">
      <c r="A83" s="4"/>
      <c r="AA83">
        <v>0</v>
      </c>
      <c r="AB83">
        <v>0</v>
      </c>
    </row>
    <row r="84" spans="1:28" x14ac:dyDescent="0.3">
      <c r="A84" s="4"/>
      <c r="AA84">
        <v>0</v>
      </c>
      <c r="AB84">
        <v>0</v>
      </c>
    </row>
    <row r="85" spans="1:28" x14ac:dyDescent="0.3">
      <c r="A85" s="4"/>
      <c r="AA85">
        <v>0</v>
      </c>
      <c r="AB85">
        <v>0</v>
      </c>
    </row>
    <row r="86" spans="1:28" x14ac:dyDescent="0.3">
      <c r="A86" s="4"/>
      <c r="AA86">
        <v>0</v>
      </c>
      <c r="AB86">
        <v>0</v>
      </c>
    </row>
    <row r="87" spans="1:28" x14ac:dyDescent="0.3">
      <c r="A87" s="4"/>
      <c r="AA87">
        <v>4.0000000000000001E-3</v>
      </c>
      <c r="AB87">
        <v>4.0000000000000001E-3</v>
      </c>
    </row>
    <row r="88" spans="1:28" x14ac:dyDescent="0.3">
      <c r="A88" s="4"/>
      <c r="AA88">
        <v>0</v>
      </c>
      <c r="AB88">
        <v>0</v>
      </c>
    </row>
    <row r="89" spans="1:28" x14ac:dyDescent="0.3">
      <c r="A89" s="4"/>
      <c r="AA89">
        <v>3.4000000000000002E-2</v>
      </c>
      <c r="AB89">
        <v>3.4000000000000002E-2</v>
      </c>
    </row>
    <row r="90" spans="1:28" x14ac:dyDescent="0.3">
      <c r="A90" s="4"/>
      <c r="AA90">
        <v>0</v>
      </c>
      <c r="AB90">
        <v>0</v>
      </c>
    </row>
    <row r="91" spans="1:28" x14ac:dyDescent="0.3">
      <c r="A91" s="4"/>
      <c r="AA91">
        <v>4.0000000000000001E-3</v>
      </c>
      <c r="AB91">
        <v>4.0000000000000001E-3</v>
      </c>
    </row>
    <row r="92" spans="1:28" x14ac:dyDescent="0.3">
      <c r="A92" s="4"/>
      <c r="AA92">
        <v>0</v>
      </c>
      <c r="AB92">
        <v>0</v>
      </c>
    </row>
    <row r="93" spans="1:28" x14ac:dyDescent="0.3">
      <c r="A93" s="4"/>
      <c r="AA93">
        <v>0</v>
      </c>
      <c r="AB93">
        <v>0</v>
      </c>
    </row>
    <row r="94" spans="1:28" x14ac:dyDescent="0.3">
      <c r="A94" s="5"/>
      <c r="AA94">
        <v>0</v>
      </c>
      <c r="AB94">
        <v>0</v>
      </c>
    </row>
    <row r="95" spans="1:28" x14ac:dyDescent="0.3">
      <c r="AA95">
        <v>1.2999999999999999E-2</v>
      </c>
      <c r="AB95">
        <v>1.2999999999999999E-2</v>
      </c>
    </row>
    <row r="96" spans="1:28" x14ac:dyDescent="0.3">
      <c r="A96" s="4"/>
      <c r="AA96">
        <v>0</v>
      </c>
      <c r="AB96">
        <v>0</v>
      </c>
    </row>
    <row r="97" spans="1:28" x14ac:dyDescent="0.3">
      <c r="A97" s="4"/>
      <c r="AA97">
        <v>0</v>
      </c>
      <c r="AB97">
        <v>0</v>
      </c>
    </row>
    <row r="98" spans="1:28" x14ac:dyDescent="0.3">
      <c r="AA98">
        <v>0</v>
      </c>
      <c r="AB98">
        <v>0</v>
      </c>
    </row>
    <row r="99" spans="1:28" x14ac:dyDescent="0.3">
      <c r="A99" s="4"/>
      <c r="AA99">
        <v>0</v>
      </c>
      <c r="AB99">
        <v>0</v>
      </c>
    </row>
    <row r="100" spans="1:28" x14ac:dyDescent="0.3">
      <c r="AA100">
        <v>1.2999999999999999E-2</v>
      </c>
      <c r="AB100">
        <v>1.2999999999999999E-2</v>
      </c>
    </row>
    <row r="101" spans="1:28" x14ac:dyDescent="0.3">
      <c r="A101" s="4"/>
      <c r="AA101">
        <v>0</v>
      </c>
      <c r="AB101">
        <v>0</v>
      </c>
    </row>
    <row r="102" spans="1:28" x14ac:dyDescent="0.3">
      <c r="AA102">
        <v>0</v>
      </c>
      <c r="AB102">
        <v>0</v>
      </c>
    </row>
    <row r="103" spans="1:28" x14ac:dyDescent="0.3">
      <c r="AA103">
        <v>1.7000000000000001E-2</v>
      </c>
      <c r="AB103">
        <v>1.7000000000000001E-2</v>
      </c>
    </row>
    <row r="104" spans="1:28" x14ac:dyDescent="0.3">
      <c r="AA104">
        <v>1.2999999999999999E-2</v>
      </c>
      <c r="AB104">
        <v>1.2999999999999999E-2</v>
      </c>
    </row>
    <row r="105" spans="1:28" x14ac:dyDescent="0.3">
      <c r="AA105">
        <v>4.0000000000000001E-3</v>
      </c>
      <c r="AB105">
        <v>4.0000000000000001E-3</v>
      </c>
    </row>
    <row r="106" spans="1:28" x14ac:dyDescent="0.3">
      <c r="A106" s="4"/>
      <c r="AA106">
        <v>0</v>
      </c>
      <c r="AB106">
        <v>0</v>
      </c>
    </row>
    <row r="107" spans="1:28" x14ac:dyDescent="0.3">
      <c r="AA107">
        <v>0</v>
      </c>
      <c r="AB107">
        <v>0</v>
      </c>
    </row>
    <row r="108" spans="1:28" x14ac:dyDescent="0.3">
      <c r="AA108">
        <v>0</v>
      </c>
      <c r="AB108">
        <v>0</v>
      </c>
    </row>
    <row r="109" spans="1:28" x14ac:dyDescent="0.3">
      <c r="AA109">
        <v>0</v>
      </c>
      <c r="AB109">
        <v>0</v>
      </c>
    </row>
    <row r="110" spans="1:28" x14ac:dyDescent="0.3">
      <c r="AA110">
        <v>0</v>
      </c>
      <c r="AB110">
        <v>0</v>
      </c>
    </row>
    <row r="111" spans="1:28" x14ac:dyDescent="0.3">
      <c r="AA111">
        <v>0</v>
      </c>
      <c r="AB111">
        <v>0</v>
      </c>
    </row>
    <row r="112" spans="1:28" x14ac:dyDescent="0.3">
      <c r="AA112">
        <v>0</v>
      </c>
      <c r="AB112">
        <v>0</v>
      </c>
    </row>
    <row r="113" spans="27:28" x14ac:dyDescent="0.3">
      <c r="AA113">
        <v>0</v>
      </c>
      <c r="AB113">
        <v>0</v>
      </c>
    </row>
    <row r="114" spans="27:28" x14ac:dyDescent="0.3">
      <c r="AA114">
        <v>0</v>
      </c>
      <c r="AB114">
        <v>0</v>
      </c>
    </row>
    <row r="115" spans="27:28" x14ac:dyDescent="0.3">
      <c r="AA115">
        <v>15</v>
      </c>
      <c r="AB115">
        <v>15</v>
      </c>
    </row>
    <row r="117" spans="27:28" x14ac:dyDescent="0.3">
      <c r="AA117">
        <v>1.4E-2</v>
      </c>
      <c r="AB117">
        <v>1.4E-2</v>
      </c>
    </row>
    <row r="118" spans="27:28" x14ac:dyDescent="0.3">
      <c r="AA118">
        <v>2.1000000000000001E-2</v>
      </c>
      <c r="AB118">
        <v>2.1000000000000001E-2</v>
      </c>
    </row>
    <row r="119" spans="27:28" x14ac:dyDescent="0.3">
      <c r="AA119">
        <v>1.4E-2</v>
      </c>
      <c r="AB119">
        <v>1.4E-2</v>
      </c>
    </row>
    <row r="120" spans="27:28" x14ac:dyDescent="0.3">
      <c r="AA120">
        <v>2.5000000000000001E-2</v>
      </c>
      <c r="AB120">
        <v>2.5000000000000001E-2</v>
      </c>
    </row>
    <row r="121" spans="27:28" x14ac:dyDescent="0.3">
      <c r="AA121">
        <v>3.9E-2</v>
      </c>
      <c r="AB121">
        <v>3.9E-2</v>
      </c>
    </row>
    <row r="122" spans="27:28" x14ac:dyDescent="0.3">
      <c r="AA122">
        <v>2E-3</v>
      </c>
      <c r="AB122">
        <v>2E-3</v>
      </c>
    </row>
    <row r="123" spans="27:28" x14ac:dyDescent="0.3">
      <c r="AA123">
        <v>4.0000000000000001E-3</v>
      </c>
      <c r="AB123">
        <v>4.0000000000000001E-3</v>
      </c>
    </row>
    <row r="124" spans="27:28" x14ac:dyDescent="0.3">
      <c r="AA124">
        <v>2.5000000000000001E-2</v>
      </c>
      <c r="AB124">
        <v>2.5000000000000001E-2</v>
      </c>
    </row>
    <row r="125" spans="27:28" x14ac:dyDescent="0.3">
      <c r="AA125">
        <v>1.4E-2</v>
      </c>
      <c r="AB125">
        <v>1.4E-2</v>
      </c>
    </row>
    <row r="126" spans="27:28" x14ac:dyDescent="0.3">
      <c r="AA126">
        <v>2.1000000000000001E-2</v>
      </c>
      <c r="AB126">
        <v>2.1000000000000001E-2</v>
      </c>
    </row>
    <row r="127" spans="27:28" x14ac:dyDescent="0.3">
      <c r="AA127">
        <v>0.104</v>
      </c>
      <c r="AB127">
        <v>0.104</v>
      </c>
    </row>
    <row r="128" spans="27:28" x14ac:dyDescent="0.3">
      <c r="AA128">
        <v>1.4E-2</v>
      </c>
      <c r="AB128">
        <v>1.4E-2</v>
      </c>
    </row>
    <row r="129" spans="27:28" x14ac:dyDescent="0.3">
      <c r="AA129">
        <v>2.1000000000000001E-2</v>
      </c>
      <c r="AB129">
        <v>2.1000000000000001E-2</v>
      </c>
    </row>
    <row r="130" spans="27:28" x14ac:dyDescent="0.3">
      <c r="AA130">
        <v>9.0999999999999998E-2</v>
      </c>
      <c r="AB130">
        <v>9.0999999999999998E-2</v>
      </c>
    </row>
    <row r="131" spans="27:28" x14ac:dyDescent="0.3">
      <c r="AA131">
        <v>0.25800000000000001</v>
      </c>
      <c r="AB131">
        <v>0.25800000000000001</v>
      </c>
    </row>
    <row r="132" spans="27:28" x14ac:dyDescent="0.3">
      <c r="AA132">
        <v>2.5000000000000001E-2</v>
      </c>
      <c r="AB132">
        <v>2.5000000000000001E-2</v>
      </c>
    </row>
    <row r="133" spans="27:28" x14ac:dyDescent="0.3">
      <c r="AA133">
        <v>1.2E-2</v>
      </c>
      <c r="AB133">
        <v>1.2E-2</v>
      </c>
    </row>
    <row r="134" spans="27:28" x14ac:dyDescent="0.3">
      <c r="AA134">
        <v>2.1000000000000001E-2</v>
      </c>
      <c r="AB134">
        <v>2.1000000000000001E-2</v>
      </c>
    </row>
    <row r="136" spans="27:28" x14ac:dyDescent="0.3">
      <c r="AA136">
        <v>0</v>
      </c>
      <c r="AB136">
        <v>0</v>
      </c>
    </row>
    <row r="137" spans="27:28" x14ac:dyDescent="0.3">
      <c r="AA137">
        <v>0</v>
      </c>
      <c r="AB137">
        <v>0</v>
      </c>
    </row>
    <row r="138" spans="27:28" x14ac:dyDescent="0.3">
      <c r="AA138">
        <v>0</v>
      </c>
      <c r="AB138">
        <v>0</v>
      </c>
    </row>
    <row r="141" spans="27:28" x14ac:dyDescent="0.3">
      <c r="AA141">
        <v>0</v>
      </c>
      <c r="AB141">
        <v>0</v>
      </c>
    </row>
    <row r="142" spans="27:28" x14ac:dyDescent="0.3">
      <c r="AA142">
        <v>0</v>
      </c>
      <c r="AB142">
        <v>0</v>
      </c>
    </row>
    <row r="143" spans="27:28" x14ac:dyDescent="0.3">
      <c r="AA143">
        <v>0</v>
      </c>
      <c r="AB143">
        <v>0</v>
      </c>
    </row>
    <row r="144" spans="27:28" x14ac:dyDescent="0.3">
      <c r="AA144">
        <v>0</v>
      </c>
      <c r="AB144">
        <v>0</v>
      </c>
    </row>
    <row r="145" spans="27:28" x14ac:dyDescent="0.3">
      <c r="AA145">
        <v>0</v>
      </c>
      <c r="AB145">
        <v>0</v>
      </c>
    </row>
    <row r="146" spans="27:28" x14ac:dyDescent="0.3">
      <c r="AA146">
        <v>0</v>
      </c>
      <c r="AB146">
        <v>0</v>
      </c>
    </row>
    <row r="148" spans="27:28" x14ac:dyDescent="0.3">
      <c r="AA148">
        <v>0</v>
      </c>
      <c r="AB148">
        <v>0</v>
      </c>
    </row>
    <row r="149" spans="27:28" x14ac:dyDescent="0.3">
      <c r="AA149">
        <v>0</v>
      </c>
      <c r="AB149">
        <v>0</v>
      </c>
    </row>
    <row r="151" spans="27:28" x14ac:dyDescent="0.3">
      <c r="AA151">
        <v>5</v>
      </c>
      <c r="AB151">
        <v>5</v>
      </c>
    </row>
    <row r="152" spans="27:28" x14ac:dyDescent="0.3">
      <c r="AA152">
        <v>0.7</v>
      </c>
      <c r="AB152">
        <v>0.7</v>
      </c>
    </row>
    <row r="153" spans="27:28" x14ac:dyDescent="0.3">
      <c r="AA153">
        <v>0</v>
      </c>
      <c r="AB153">
        <v>0</v>
      </c>
    </row>
    <row r="154" spans="27:28" x14ac:dyDescent="0.3">
      <c r="AA154">
        <v>20.3</v>
      </c>
      <c r="AB154">
        <v>20.3</v>
      </c>
    </row>
    <row r="156" spans="27:28" x14ac:dyDescent="0.3">
      <c r="AA156">
        <v>0</v>
      </c>
      <c r="AB156">
        <v>0</v>
      </c>
    </row>
    <row r="157" spans="27:28" x14ac:dyDescent="0.3">
      <c r="AA157">
        <v>0</v>
      </c>
      <c r="AB157">
        <v>0</v>
      </c>
    </row>
    <row r="158" spans="27:28" x14ac:dyDescent="0.3">
      <c r="AA158">
        <v>0</v>
      </c>
      <c r="AB158">
        <v>0</v>
      </c>
    </row>
    <row r="160" spans="27:28" x14ac:dyDescent="0.3">
      <c r="AA160">
        <v>0</v>
      </c>
      <c r="AB160">
        <v>0</v>
      </c>
    </row>
    <row r="161" spans="27:28" x14ac:dyDescent="0.3">
      <c r="AA161">
        <v>0</v>
      </c>
      <c r="AB161">
        <v>0</v>
      </c>
    </row>
    <row r="162" spans="27:28" x14ac:dyDescent="0.3">
      <c r="AA162">
        <v>0</v>
      </c>
      <c r="AB162">
        <v>0</v>
      </c>
    </row>
    <row r="163" spans="27:28" x14ac:dyDescent="0.3">
      <c r="AA163">
        <v>0</v>
      </c>
      <c r="AB163">
        <v>0</v>
      </c>
    </row>
    <row r="164" spans="27:28" x14ac:dyDescent="0.3">
      <c r="AA164">
        <v>0</v>
      </c>
      <c r="AB164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5"/>
  <sheetViews>
    <sheetView topLeftCell="AR1" workbookViewId="0">
      <selection activeCell="CH8" sqref="CH8"/>
    </sheetView>
  </sheetViews>
  <sheetFormatPr defaultRowHeight="14.4" x14ac:dyDescent="0.3"/>
  <cols>
    <col min="2" max="2" width="16.44140625" customWidth="1"/>
    <col min="5" max="11" width="8.88671875" customWidth="1"/>
    <col min="12" max="12" width="5.5546875" customWidth="1"/>
    <col min="13" max="13" width="6" customWidth="1"/>
    <col min="14" max="14" width="7" style="1" customWidth="1"/>
    <col min="15" max="15" width="5.33203125" customWidth="1"/>
    <col min="16" max="16" width="11.5546875" bestFit="1" customWidth="1"/>
    <col min="17" max="17" width="13.6640625" bestFit="1" customWidth="1"/>
    <col min="18" max="18" width="10.44140625" customWidth="1"/>
  </cols>
  <sheetData>
    <row r="1" spans="2:74" x14ac:dyDescent="0.3">
      <c r="B1" t="s">
        <v>54</v>
      </c>
      <c r="C1" t="s">
        <v>55</v>
      </c>
      <c r="D1" t="s">
        <v>57</v>
      </c>
      <c r="E1" t="s">
        <v>109</v>
      </c>
      <c r="F1" t="s">
        <v>108</v>
      </c>
      <c r="G1" t="s">
        <v>110</v>
      </c>
      <c r="H1" t="s">
        <v>58</v>
      </c>
      <c r="I1" t="s">
        <v>111</v>
      </c>
      <c r="J1" t="s">
        <v>113</v>
      </c>
      <c r="K1" t="s">
        <v>112</v>
      </c>
      <c r="L1" t="s">
        <v>114</v>
      </c>
      <c r="M1" t="s">
        <v>115</v>
      </c>
      <c r="N1" s="1" t="s">
        <v>105</v>
      </c>
      <c r="O1" t="s">
        <v>60</v>
      </c>
      <c r="Q1" t="s">
        <v>61</v>
      </c>
      <c r="R1" t="s">
        <v>104</v>
      </c>
      <c r="S1" t="s">
        <v>254</v>
      </c>
      <c r="U1" s="9" t="s">
        <v>258</v>
      </c>
      <c r="V1" s="9" t="s">
        <v>259</v>
      </c>
      <c r="W1" s="9" t="s">
        <v>260</v>
      </c>
      <c r="X1" s="9" t="s">
        <v>261</v>
      </c>
      <c r="Y1" s="9" t="s">
        <v>262</v>
      </c>
      <c r="Z1" s="9" t="s">
        <v>263</v>
      </c>
      <c r="AA1" s="9" t="s">
        <v>264</v>
      </c>
      <c r="AB1" s="9" t="s">
        <v>265</v>
      </c>
      <c r="AC1" s="9" t="s">
        <v>266</v>
      </c>
      <c r="AD1" s="9" t="s">
        <v>267</v>
      </c>
      <c r="AE1" s="9" t="s">
        <v>268</v>
      </c>
      <c r="AF1" s="9" t="s">
        <v>269</v>
      </c>
      <c r="AG1" s="9" t="s">
        <v>270</v>
      </c>
      <c r="AH1" s="9" t="s">
        <v>271</v>
      </c>
      <c r="AI1" s="9" t="s">
        <v>272</v>
      </c>
      <c r="AJ1" s="9" t="s">
        <v>273</v>
      </c>
      <c r="AK1" s="9" t="s">
        <v>274</v>
      </c>
      <c r="AL1" s="9" t="s">
        <v>275</v>
      </c>
      <c r="AM1" s="9" t="s">
        <v>276</v>
      </c>
      <c r="AN1" s="9" t="s">
        <v>277</v>
      </c>
      <c r="AO1" s="9" t="s">
        <v>278</v>
      </c>
      <c r="AP1" s="9" t="s">
        <v>279</v>
      </c>
      <c r="AQ1" s="9" t="s">
        <v>280</v>
      </c>
      <c r="AR1" s="9" t="s">
        <v>281</v>
      </c>
      <c r="AS1" s="9" t="s">
        <v>282</v>
      </c>
      <c r="AT1" s="9" t="s">
        <v>283</v>
      </c>
      <c r="AU1" s="9" t="s">
        <v>284</v>
      </c>
      <c r="AV1" s="9" t="s">
        <v>285</v>
      </c>
      <c r="AW1" s="9" t="s">
        <v>286</v>
      </c>
      <c r="AX1" s="9" t="s">
        <v>287</v>
      </c>
      <c r="AY1" s="9" t="s">
        <v>288</v>
      </c>
      <c r="AZ1" s="9" t="s">
        <v>289</v>
      </c>
      <c r="BA1" s="9" t="s">
        <v>290</v>
      </c>
      <c r="BB1" s="9" t="s">
        <v>291</v>
      </c>
      <c r="BC1" s="9" t="s">
        <v>292</v>
      </c>
      <c r="BD1" s="9" t="s">
        <v>293</v>
      </c>
      <c r="BE1" s="9" t="s">
        <v>294</v>
      </c>
      <c r="BF1" s="9" t="s">
        <v>295</v>
      </c>
      <c r="BG1" s="9" t="s">
        <v>296</v>
      </c>
      <c r="BH1" s="9" t="s">
        <v>297</v>
      </c>
      <c r="BI1" s="9" t="s">
        <v>298</v>
      </c>
      <c r="BJ1" s="9" t="s">
        <v>299</v>
      </c>
      <c r="BK1" s="9" t="s">
        <v>300</v>
      </c>
      <c r="BL1" s="9" t="s">
        <v>301</v>
      </c>
      <c r="BM1" s="9" t="s">
        <v>302</v>
      </c>
      <c r="BN1" s="9" t="s">
        <v>303</v>
      </c>
      <c r="BO1" s="9" t="s">
        <v>304</v>
      </c>
      <c r="BP1" s="9" t="s">
        <v>305</v>
      </c>
      <c r="BQ1" s="9" t="s">
        <v>306</v>
      </c>
      <c r="BR1" s="9" t="s">
        <v>307</v>
      </c>
      <c r="BS1" s="9" t="s">
        <v>308</v>
      </c>
      <c r="BT1" s="9" t="s">
        <v>309</v>
      </c>
      <c r="BU1" s="9" t="s">
        <v>310</v>
      </c>
    </row>
    <row r="2" spans="2:74" ht="28.8" x14ac:dyDescent="0.3">
      <c r="B2" t="s">
        <v>26</v>
      </c>
      <c r="C2">
        <v>0.38</v>
      </c>
      <c r="D2" t="s">
        <v>49</v>
      </c>
      <c r="E2">
        <v>55</v>
      </c>
      <c r="F2">
        <v>120</v>
      </c>
      <c r="G2">
        <v>185</v>
      </c>
      <c r="I2">
        <v>55</v>
      </c>
      <c r="J2">
        <f>F2-E2</f>
        <v>65</v>
      </c>
      <c r="K2">
        <f>G2-F2</f>
        <v>65</v>
      </c>
      <c r="L2" s="2">
        <f t="shared" ref="L2:L33" si="0">AVERAGE(I2:K2)</f>
        <v>61.666666666666664</v>
      </c>
      <c r="M2" s="2">
        <f>_xlfn.STDEV.P(I2:K2)</f>
        <v>4.714045207910317</v>
      </c>
      <c r="N2" s="1">
        <f>C2</f>
        <v>0.38</v>
      </c>
      <c r="O2" s="2"/>
      <c r="P2" s="2"/>
      <c r="Q2" s="2">
        <f t="shared" ref="Q2:Q33" si="1">L2/C2</f>
        <v>162.28070175438594</v>
      </c>
      <c r="R2" s="1">
        <f t="shared" ref="R2:R33" si="2">1/C2</f>
        <v>2.6315789473684212</v>
      </c>
      <c r="S2">
        <f t="shared" ref="S2:S33" si="3">1/L2</f>
        <v>1.6216216216216217E-2</v>
      </c>
      <c r="U2" s="10" t="s">
        <v>311</v>
      </c>
      <c r="V2" s="10" t="s">
        <v>312</v>
      </c>
      <c r="W2" s="11">
        <v>88.26</v>
      </c>
      <c r="X2" s="11">
        <v>30</v>
      </c>
      <c r="Y2" s="11">
        <v>0.7</v>
      </c>
      <c r="Z2" s="11">
        <v>0.2</v>
      </c>
      <c r="AA2" s="11">
        <v>0.3</v>
      </c>
      <c r="AB2" s="11">
        <v>10.54</v>
      </c>
      <c r="AC2" s="11">
        <v>2.8</v>
      </c>
      <c r="AD2" s="11">
        <v>1.69</v>
      </c>
      <c r="AE2" s="11">
        <v>33</v>
      </c>
      <c r="AF2" s="11">
        <v>0.6</v>
      </c>
      <c r="AG2" s="11">
        <v>6</v>
      </c>
      <c r="AH2" s="11">
        <v>18</v>
      </c>
      <c r="AI2" s="11">
        <v>102</v>
      </c>
      <c r="AJ2" s="11">
        <v>2</v>
      </c>
      <c r="AK2" s="11">
        <v>0.11</v>
      </c>
      <c r="AL2" s="11">
        <v>6.5000000000000002E-2</v>
      </c>
      <c r="AM2" s="11">
        <v>8.0000000000000002E-3</v>
      </c>
      <c r="AN2" s="11">
        <v>0.4</v>
      </c>
      <c r="AO2" s="11">
        <v>29.1</v>
      </c>
      <c r="AP2" s="11">
        <v>0.03</v>
      </c>
      <c r="AQ2" s="11">
        <v>0.02</v>
      </c>
      <c r="AR2" s="11">
        <v>0.2</v>
      </c>
      <c r="AS2" s="11">
        <v>0.217</v>
      </c>
      <c r="AT2" s="11">
        <v>4.2999999999999997E-2</v>
      </c>
      <c r="AU2" s="11">
        <v>8</v>
      </c>
      <c r="AV2" s="11">
        <v>0</v>
      </c>
      <c r="AW2" s="11">
        <v>8</v>
      </c>
      <c r="AX2" s="11">
        <v>8</v>
      </c>
      <c r="AY2" s="11">
        <v>5.0999999999999996</v>
      </c>
      <c r="AZ2" s="11">
        <v>0</v>
      </c>
      <c r="BA2" s="11">
        <v>50</v>
      </c>
      <c r="BB2" s="11">
        <v>2</v>
      </c>
      <c r="BC2" s="11">
        <v>0</v>
      </c>
      <c r="BD2" s="11">
        <v>0</v>
      </c>
      <c r="BE2" s="11">
        <v>30</v>
      </c>
      <c r="BF2" s="11">
        <v>0</v>
      </c>
      <c r="BG2" s="11">
        <v>0</v>
      </c>
      <c r="BH2" s="11">
        <v>0</v>
      </c>
      <c r="BI2" s="11">
        <v>0.22</v>
      </c>
      <c r="BJ2" s="11">
        <v>0</v>
      </c>
      <c r="BK2" s="11">
        <v>0</v>
      </c>
      <c r="BL2" s="11">
        <v>0.6</v>
      </c>
      <c r="BM2" s="11">
        <v>2.1999999999999999E-2</v>
      </c>
      <c r="BN2" s="11">
        <v>1.9E-2</v>
      </c>
      <c r="BO2" s="11">
        <v>5.5E-2</v>
      </c>
      <c r="BP2" s="11">
        <v>0</v>
      </c>
      <c r="BQ2" s="11">
        <v>67</v>
      </c>
      <c r="BR2" s="10" t="s">
        <v>313</v>
      </c>
      <c r="BS2" s="11">
        <v>67</v>
      </c>
      <c r="BT2" s="10" t="s">
        <v>314</v>
      </c>
      <c r="BU2" s="11">
        <v>16</v>
      </c>
    </row>
    <row r="3" spans="2:74" x14ac:dyDescent="0.3">
      <c r="B3" t="s">
        <v>25</v>
      </c>
      <c r="C3">
        <v>0.42</v>
      </c>
      <c r="D3" t="s">
        <v>49</v>
      </c>
      <c r="E3">
        <v>239</v>
      </c>
      <c r="F3">
        <v>448</v>
      </c>
      <c r="G3">
        <v>656</v>
      </c>
      <c r="I3">
        <v>239</v>
      </c>
      <c r="J3">
        <f>F3-E3</f>
        <v>209</v>
      </c>
      <c r="K3">
        <f>G3-F3</f>
        <v>208</v>
      </c>
      <c r="L3" s="2">
        <f t="shared" si="0"/>
        <v>218.66666666666666</v>
      </c>
      <c r="M3" s="2">
        <f>_xlfn.STDEV.P(I3:K3)</f>
        <v>14.383632673594279</v>
      </c>
      <c r="N3" s="1">
        <f>C3</f>
        <v>0.42</v>
      </c>
      <c r="O3" s="2"/>
      <c r="P3" s="2"/>
      <c r="Q3" s="2">
        <f t="shared" si="1"/>
        <v>520.6349206349206</v>
      </c>
      <c r="R3" s="1">
        <f t="shared" si="2"/>
        <v>2.3809523809523809</v>
      </c>
      <c r="S3">
        <f t="shared" si="3"/>
        <v>4.5731707317073177E-3</v>
      </c>
    </row>
    <row r="4" spans="2:74" ht="57.6" x14ac:dyDescent="0.3">
      <c r="B4" t="s">
        <v>24</v>
      </c>
      <c r="C4">
        <v>0.48</v>
      </c>
      <c r="D4" t="s">
        <v>49</v>
      </c>
      <c r="E4">
        <v>243</v>
      </c>
      <c r="F4">
        <v>476</v>
      </c>
      <c r="G4" t="s">
        <v>53</v>
      </c>
      <c r="I4">
        <v>243</v>
      </c>
      <c r="J4">
        <f>F4-E4</f>
        <v>233</v>
      </c>
      <c r="L4" s="2">
        <f t="shared" si="0"/>
        <v>238</v>
      </c>
      <c r="M4" s="2">
        <f>_xlfn.STDEV.P(I4:K4)</f>
        <v>5</v>
      </c>
      <c r="N4" s="1">
        <f>C4</f>
        <v>0.48</v>
      </c>
      <c r="O4" s="2"/>
      <c r="P4" s="2"/>
      <c r="Q4" s="2">
        <f t="shared" si="1"/>
        <v>495.83333333333337</v>
      </c>
      <c r="R4" s="1">
        <f t="shared" si="2"/>
        <v>2.0833333333333335</v>
      </c>
      <c r="S4">
        <f t="shared" si="3"/>
        <v>4.2016806722689074E-3</v>
      </c>
      <c r="U4" s="12" t="s">
        <v>315</v>
      </c>
      <c r="V4" s="12" t="s">
        <v>316</v>
      </c>
      <c r="W4" s="13">
        <v>86.75</v>
      </c>
      <c r="X4" s="13">
        <v>47</v>
      </c>
      <c r="Y4" s="13">
        <v>0.94</v>
      </c>
      <c r="Z4" s="13">
        <v>0.12</v>
      </c>
      <c r="AA4" s="13">
        <v>0.44</v>
      </c>
      <c r="AB4" s="13">
        <v>11.75</v>
      </c>
      <c r="AC4" s="13">
        <v>2.4</v>
      </c>
      <c r="AD4" s="13">
        <v>9.35</v>
      </c>
      <c r="AE4" s="13">
        <v>40</v>
      </c>
      <c r="AF4" s="13">
        <v>0.1</v>
      </c>
      <c r="AG4" s="13">
        <v>10</v>
      </c>
      <c r="AH4" s="13">
        <v>14</v>
      </c>
      <c r="AI4" s="13">
        <v>181</v>
      </c>
      <c r="AJ4" s="13">
        <v>0</v>
      </c>
      <c r="AK4" s="13">
        <v>7.0000000000000007E-2</v>
      </c>
      <c r="AL4" s="13">
        <v>4.4999999999999998E-2</v>
      </c>
      <c r="AM4" s="13">
        <v>2.5000000000000001E-2</v>
      </c>
      <c r="AN4" s="13">
        <v>0.5</v>
      </c>
      <c r="AO4" s="13">
        <v>53.2</v>
      </c>
      <c r="AP4" s="13">
        <v>8.6999999999999994E-2</v>
      </c>
      <c r="AQ4" s="13">
        <v>0.04</v>
      </c>
      <c r="AR4" s="13">
        <v>0.28199999999999997</v>
      </c>
      <c r="AS4" s="13">
        <v>0.25</v>
      </c>
      <c r="AT4" s="13">
        <v>0.06</v>
      </c>
      <c r="AU4" s="13">
        <v>30</v>
      </c>
      <c r="AV4" s="13">
        <v>0</v>
      </c>
      <c r="AW4" s="13">
        <v>30</v>
      </c>
      <c r="AX4" s="13">
        <v>30</v>
      </c>
      <c r="AY4" s="13">
        <v>8.4</v>
      </c>
      <c r="AZ4" s="13">
        <v>0</v>
      </c>
      <c r="BA4" s="13">
        <v>225</v>
      </c>
      <c r="BB4" s="13">
        <v>11</v>
      </c>
      <c r="BC4" s="13">
        <v>0</v>
      </c>
      <c r="BD4" s="13">
        <v>11</v>
      </c>
      <c r="BE4" s="13">
        <v>71</v>
      </c>
      <c r="BF4" s="13">
        <v>116</v>
      </c>
      <c r="BG4" s="13">
        <v>0</v>
      </c>
      <c r="BH4" s="13">
        <v>129</v>
      </c>
      <c r="BI4" s="13">
        <v>0.18</v>
      </c>
      <c r="BJ4" s="13">
        <v>0</v>
      </c>
      <c r="BK4" s="13">
        <v>0</v>
      </c>
      <c r="BL4" s="13">
        <v>0</v>
      </c>
      <c r="BM4" s="13">
        <v>1.4999999999999999E-2</v>
      </c>
      <c r="BN4" s="13">
        <v>2.3E-2</v>
      </c>
      <c r="BO4" s="13">
        <v>2.5000000000000001E-2</v>
      </c>
      <c r="BP4" s="13">
        <v>0</v>
      </c>
      <c r="BQ4" s="13">
        <v>180</v>
      </c>
      <c r="BR4" s="12" t="s">
        <v>317</v>
      </c>
      <c r="BS4" s="13">
        <v>184</v>
      </c>
      <c r="BT4" s="12" t="s">
        <v>318</v>
      </c>
      <c r="BU4" s="13">
        <v>27</v>
      </c>
    </row>
    <row r="5" spans="2:74" ht="28.8" x14ac:dyDescent="0.3">
      <c r="B5" t="s">
        <v>97</v>
      </c>
      <c r="C5">
        <v>0.48</v>
      </c>
      <c r="D5" t="s">
        <v>50</v>
      </c>
      <c r="E5">
        <v>1318</v>
      </c>
      <c r="I5">
        <v>1318</v>
      </c>
      <c r="L5" s="2">
        <f t="shared" si="0"/>
        <v>1318</v>
      </c>
      <c r="M5" s="2"/>
      <c r="N5" s="1">
        <f>C5*E5/453.5</f>
        <v>1.3950165380374862</v>
      </c>
      <c r="O5" s="2"/>
      <c r="P5" s="2"/>
      <c r="Q5" s="2">
        <f t="shared" si="1"/>
        <v>2745.8333333333335</v>
      </c>
      <c r="R5" s="1">
        <f t="shared" si="2"/>
        <v>2.0833333333333335</v>
      </c>
      <c r="S5">
        <f t="shared" si="3"/>
        <v>7.5872534142640367E-4</v>
      </c>
      <c r="U5" s="14" t="s">
        <v>319</v>
      </c>
      <c r="V5" s="14" t="s">
        <v>320</v>
      </c>
      <c r="W5" s="15">
        <v>92.18</v>
      </c>
      <c r="X5" s="15">
        <v>25</v>
      </c>
      <c r="Y5" s="15">
        <v>1.28</v>
      </c>
      <c r="Z5" s="15">
        <v>0.1</v>
      </c>
      <c r="AA5" s="15">
        <v>0.64</v>
      </c>
      <c r="AB5" s="15">
        <v>5.8</v>
      </c>
      <c r="AC5" s="15">
        <v>2.5</v>
      </c>
      <c r="AD5" s="15">
        <v>3.2</v>
      </c>
      <c r="AE5" s="15">
        <v>40</v>
      </c>
      <c r="AF5" s="15">
        <v>0.47</v>
      </c>
      <c r="AG5" s="15">
        <v>12</v>
      </c>
      <c r="AH5" s="15">
        <v>26</v>
      </c>
      <c r="AI5" s="15">
        <v>170</v>
      </c>
      <c r="AJ5" s="15">
        <v>18</v>
      </c>
      <c r="AK5" s="15">
        <v>0.18</v>
      </c>
      <c r="AL5" s="15">
        <v>1.9E-2</v>
      </c>
      <c r="AM5" s="15">
        <v>0.16</v>
      </c>
      <c r="AN5" s="15">
        <v>0.3</v>
      </c>
      <c r="AO5" s="15">
        <v>36.6</v>
      </c>
      <c r="AP5" s="15">
        <v>6.0999999999999999E-2</v>
      </c>
      <c r="AQ5" s="15">
        <v>0.04</v>
      </c>
      <c r="AR5" s="15">
        <v>0.23400000000000001</v>
      </c>
      <c r="AS5" s="15">
        <v>0.21199999999999999</v>
      </c>
      <c r="AT5" s="15">
        <v>0.124</v>
      </c>
      <c r="AU5" s="15">
        <v>43</v>
      </c>
      <c r="AV5" s="15">
        <v>0</v>
      </c>
      <c r="AW5" s="15">
        <v>43</v>
      </c>
      <c r="AX5" s="15">
        <v>43</v>
      </c>
      <c r="AY5" s="15">
        <v>10.7</v>
      </c>
      <c r="AZ5" s="15">
        <v>0</v>
      </c>
      <c r="BA5" s="15">
        <v>98</v>
      </c>
      <c r="BB5" s="15">
        <v>5</v>
      </c>
      <c r="BC5" s="15">
        <v>0</v>
      </c>
      <c r="BD5" s="15">
        <v>33</v>
      </c>
      <c r="BE5" s="15">
        <v>42</v>
      </c>
      <c r="BF5" s="15">
        <v>0</v>
      </c>
      <c r="BG5" s="15">
        <v>0</v>
      </c>
      <c r="BH5" s="15">
        <v>30</v>
      </c>
      <c r="BI5" s="15">
        <v>0.15</v>
      </c>
      <c r="BJ5" s="15">
        <v>0</v>
      </c>
      <c r="BK5" s="15">
        <v>0</v>
      </c>
      <c r="BL5" s="15">
        <v>76</v>
      </c>
      <c r="BM5" s="15">
        <v>3.4000000000000002E-2</v>
      </c>
      <c r="BN5" s="15">
        <v>1.7000000000000001E-2</v>
      </c>
      <c r="BO5" s="15">
        <v>1.7000000000000001E-2</v>
      </c>
      <c r="BP5" s="15">
        <v>0</v>
      </c>
      <c r="BQ5" s="15">
        <v>89</v>
      </c>
      <c r="BR5" s="14" t="s">
        <v>321</v>
      </c>
      <c r="BS5" s="15">
        <v>70</v>
      </c>
      <c r="BT5" s="14" t="s">
        <v>322</v>
      </c>
      <c r="BU5" s="15">
        <v>20</v>
      </c>
    </row>
    <row r="6" spans="2:74" ht="57.6" x14ac:dyDescent="0.3">
      <c r="B6" t="s">
        <v>27</v>
      </c>
      <c r="C6">
        <v>0.5</v>
      </c>
      <c r="D6" t="s">
        <v>49</v>
      </c>
      <c r="E6">
        <v>139</v>
      </c>
      <c r="F6">
        <v>273</v>
      </c>
      <c r="G6">
        <v>389</v>
      </c>
      <c r="I6">
        <v>139</v>
      </c>
      <c r="J6">
        <f>F6-E6</f>
        <v>134</v>
      </c>
      <c r="K6">
        <f>G6-F6</f>
        <v>116</v>
      </c>
      <c r="L6" s="2">
        <f t="shared" si="0"/>
        <v>129.66666666666666</v>
      </c>
      <c r="M6" s="2">
        <f>_xlfn.STDEV.P(I6:K6)</f>
        <v>9.8770215933527012</v>
      </c>
      <c r="N6" s="1">
        <f>C6</f>
        <v>0.5</v>
      </c>
      <c r="O6" s="2"/>
      <c r="P6" s="2"/>
      <c r="Q6" s="2">
        <f t="shared" si="1"/>
        <v>259.33333333333331</v>
      </c>
      <c r="R6" s="1">
        <f t="shared" si="2"/>
        <v>2</v>
      </c>
      <c r="S6">
        <f t="shared" si="3"/>
        <v>7.7120822622107977E-3</v>
      </c>
      <c r="U6" s="18" t="s">
        <v>325</v>
      </c>
      <c r="V6" s="18" t="s">
        <v>326</v>
      </c>
      <c r="W6" s="19">
        <v>88.98</v>
      </c>
      <c r="X6" s="19">
        <v>29</v>
      </c>
      <c r="Y6" s="19">
        <v>1.1000000000000001</v>
      </c>
      <c r="Z6" s="19">
        <v>0.3</v>
      </c>
      <c r="AA6" s="19">
        <v>0.3</v>
      </c>
      <c r="AB6" s="19">
        <v>9.32</v>
      </c>
      <c r="AC6" s="19">
        <v>2.8</v>
      </c>
      <c r="AD6" s="19">
        <v>2.5</v>
      </c>
      <c r="AE6" s="19">
        <v>26</v>
      </c>
      <c r="AF6" s="19">
        <v>0.6</v>
      </c>
      <c r="AG6" s="19">
        <v>8</v>
      </c>
      <c r="AH6" s="19">
        <v>16</v>
      </c>
      <c r="AI6" s="19">
        <v>138</v>
      </c>
      <c r="AJ6" s="19">
        <v>2</v>
      </c>
      <c r="AK6" s="19">
        <v>0.06</v>
      </c>
      <c r="AL6" s="19">
        <v>3.6999999999999998E-2</v>
      </c>
      <c r="AM6" s="19">
        <v>0.03</v>
      </c>
      <c r="AN6" s="19">
        <v>0.4</v>
      </c>
      <c r="AO6" s="19">
        <v>53</v>
      </c>
      <c r="AP6" s="19">
        <v>0.04</v>
      </c>
      <c r="AQ6" s="19">
        <v>0.02</v>
      </c>
      <c r="AR6" s="19">
        <v>0.1</v>
      </c>
      <c r="AS6" s="19">
        <v>0.19</v>
      </c>
      <c r="AT6" s="19">
        <v>0.08</v>
      </c>
      <c r="AU6" s="19">
        <v>11</v>
      </c>
      <c r="AV6" s="19">
        <v>0</v>
      </c>
      <c r="AW6" s="19">
        <v>11</v>
      </c>
      <c r="AX6" s="19">
        <v>11</v>
      </c>
      <c r="AY6" s="19">
        <v>5.0999999999999996</v>
      </c>
      <c r="AZ6" s="19">
        <v>0</v>
      </c>
      <c r="BA6" s="19">
        <v>22</v>
      </c>
      <c r="BB6" s="19">
        <v>1</v>
      </c>
      <c r="BC6" s="19">
        <v>0</v>
      </c>
      <c r="BD6" s="19">
        <v>1</v>
      </c>
      <c r="BE6" s="19">
        <v>3</v>
      </c>
      <c r="BF6" s="19">
        <v>20</v>
      </c>
      <c r="BG6" s="19">
        <v>0</v>
      </c>
      <c r="BH6" s="19">
        <v>11</v>
      </c>
      <c r="BI6" s="19">
        <v>0.15</v>
      </c>
      <c r="BJ6" s="19">
        <v>0</v>
      </c>
      <c r="BK6" s="19">
        <v>0</v>
      </c>
      <c r="BL6" s="19">
        <v>0</v>
      </c>
      <c r="BM6" s="19">
        <v>3.9E-2</v>
      </c>
      <c r="BN6" s="19">
        <v>1.0999999999999999E-2</v>
      </c>
      <c r="BO6" s="19">
        <v>8.8999999999999996E-2</v>
      </c>
      <c r="BP6" s="19">
        <v>0</v>
      </c>
      <c r="BQ6" s="19">
        <v>212</v>
      </c>
      <c r="BR6" s="18" t="s">
        <v>317</v>
      </c>
      <c r="BS6" s="19">
        <v>58</v>
      </c>
      <c r="BT6" s="18" t="s">
        <v>327</v>
      </c>
      <c r="BU6" s="19">
        <v>47</v>
      </c>
    </row>
    <row r="7" spans="2:74" ht="43.2" x14ac:dyDescent="0.3">
      <c r="B7" t="s">
        <v>37</v>
      </c>
      <c r="C7">
        <v>0.5</v>
      </c>
      <c r="D7" t="s">
        <v>49</v>
      </c>
      <c r="E7">
        <v>206</v>
      </c>
      <c r="F7">
        <v>196</v>
      </c>
      <c r="G7">
        <v>161</v>
      </c>
      <c r="H7">
        <v>28</v>
      </c>
      <c r="I7">
        <v>206</v>
      </c>
      <c r="J7">
        <v>206</v>
      </c>
      <c r="K7">
        <v>196</v>
      </c>
      <c r="L7" s="2">
        <f t="shared" si="0"/>
        <v>202.66666666666666</v>
      </c>
      <c r="M7" s="2"/>
      <c r="N7" s="1">
        <f>C7</f>
        <v>0.5</v>
      </c>
      <c r="O7" s="2">
        <v>23</v>
      </c>
      <c r="P7" s="2">
        <v>30</v>
      </c>
      <c r="Q7" s="2">
        <f t="shared" si="1"/>
        <v>405.33333333333331</v>
      </c>
      <c r="R7" s="1">
        <f t="shared" si="2"/>
        <v>2</v>
      </c>
      <c r="S7">
        <f t="shared" si="3"/>
        <v>4.9342105263157901E-3</v>
      </c>
      <c r="U7" s="26" t="s">
        <v>336</v>
      </c>
      <c r="V7" s="26" t="s">
        <v>337</v>
      </c>
      <c r="W7" s="27">
        <v>93.89</v>
      </c>
      <c r="X7" s="27">
        <v>20</v>
      </c>
      <c r="Y7" s="27">
        <v>0.86</v>
      </c>
      <c r="Z7" s="27">
        <v>0.17</v>
      </c>
      <c r="AA7" s="27">
        <v>0.43</v>
      </c>
      <c r="AB7" s="27">
        <v>4.6399999999999997</v>
      </c>
      <c r="AC7" s="27">
        <v>1.7</v>
      </c>
      <c r="AD7" s="27">
        <v>2.4</v>
      </c>
      <c r="AE7" s="27">
        <v>10</v>
      </c>
      <c r="AF7" s="27">
        <v>0.34</v>
      </c>
      <c r="AG7" s="27">
        <v>10</v>
      </c>
      <c r="AH7" s="27">
        <v>20</v>
      </c>
      <c r="AI7" s="27">
        <v>175</v>
      </c>
      <c r="AJ7" s="27">
        <v>3</v>
      </c>
      <c r="AK7" s="27">
        <v>0.13</v>
      </c>
      <c r="AL7" s="27">
        <v>6.6000000000000003E-2</v>
      </c>
      <c r="AM7" s="27">
        <v>0.122</v>
      </c>
      <c r="AN7" s="27">
        <v>0</v>
      </c>
      <c r="AO7" s="27">
        <v>80.400000000000006</v>
      </c>
      <c r="AP7" s="27">
        <v>5.7000000000000002E-2</v>
      </c>
      <c r="AQ7" s="27">
        <v>2.8000000000000001E-2</v>
      </c>
      <c r="AR7" s="27">
        <v>0.48</v>
      </c>
      <c r="AS7" s="27">
        <v>9.9000000000000005E-2</v>
      </c>
      <c r="AT7" s="27">
        <v>0.224</v>
      </c>
      <c r="AU7" s="27">
        <v>10</v>
      </c>
      <c r="AV7" s="27">
        <v>0</v>
      </c>
      <c r="AW7" s="27">
        <v>10</v>
      </c>
      <c r="AX7" s="27">
        <v>10</v>
      </c>
      <c r="AY7" s="27">
        <v>5.5</v>
      </c>
      <c r="AZ7" s="27">
        <v>0</v>
      </c>
      <c r="BA7" s="27">
        <v>370</v>
      </c>
      <c r="BB7" s="27">
        <v>18</v>
      </c>
      <c r="BC7" s="27">
        <v>0</v>
      </c>
      <c r="BD7" s="27">
        <v>21</v>
      </c>
      <c r="BE7" s="27">
        <v>208</v>
      </c>
      <c r="BF7" s="27">
        <v>7</v>
      </c>
      <c r="BG7" s="27">
        <v>0</v>
      </c>
      <c r="BH7" s="27">
        <v>341</v>
      </c>
      <c r="BI7" s="27">
        <v>0.37</v>
      </c>
      <c r="BJ7" s="27">
        <v>0</v>
      </c>
      <c r="BK7" s="27">
        <v>0</v>
      </c>
      <c r="BL7" s="27">
        <v>7.4</v>
      </c>
      <c r="BM7" s="27">
        <v>5.8000000000000003E-2</v>
      </c>
      <c r="BN7" s="27">
        <v>8.0000000000000002E-3</v>
      </c>
      <c r="BO7" s="27">
        <v>6.2E-2</v>
      </c>
      <c r="BP7" s="27">
        <v>0</v>
      </c>
      <c r="BQ7" s="27">
        <v>149</v>
      </c>
      <c r="BR7" s="26" t="s">
        <v>321</v>
      </c>
      <c r="BS7" s="27">
        <v>92</v>
      </c>
      <c r="BT7" s="26" t="s">
        <v>330</v>
      </c>
      <c r="BU7" s="27">
        <v>18</v>
      </c>
    </row>
    <row r="8" spans="2:74" ht="28.8" x14ac:dyDescent="0.3">
      <c r="B8" t="s">
        <v>341</v>
      </c>
      <c r="C8">
        <v>0.52</v>
      </c>
      <c r="D8" t="s">
        <v>50</v>
      </c>
      <c r="E8">
        <v>178</v>
      </c>
      <c r="F8">
        <v>398</v>
      </c>
      <c r="G8">
        <v>547</v>
      </c>
      <c r="I8">
        <v>178</v>
      </c>
      <c r="J8">
        <f>F8-E8</f>
        <v>220</v>
      </c>
      <c r="K8">
        <f>G8-F8</f>
        <v>149</v>
      </c>
      <c r="L8" s="2">
        <f t="shared" si="0"/>
        <v>182.33333333333334</v>
      </c>
      <c r="M8" s="2">
        <f>_xlfn.STDEV.P(I8:K8)</f>
        <v>29.147136318265567</v>
      </c>
      <c r="N8" s="1">
        <f>C8*E8/453.5</f>
        <v>0.20410143329658215</v>
      </c>
      <c r="O8" s="2"/>
      <c r="P8" s="2"/>
      <c r="Q8" s="2">
        <f t="shared" si="1"/>
        <v>350.64102564102564</v>
      </c>
      <c r="R8" s="1">
        <f t="shared" si="2"/>
        <v>1.9230769230769229</v>
      </c>
      <c r="S8">
        <f t="shared" si="3"/>
        <v>5.4844606946983544E-3</v>
      </c>
      <c r="U8" s="28" t="s">
        <v>338</v>
      </c>
      <c r="V8" s="28" t="s">
        <v>339</v>
      </c>
      <c r="W8" s="29">
        <v>74.91</v>
      </c>
      <c r="X8" s="29">
        <v>89</v>
      </c>
      <c r="Y8" s="29">
        <v>1.0900000000000001</v>
      </c>
      <c r="Z8" s="29">
        <v>0.33</v>
      </c>
      <c r="AA8" s="29">
        <v>0.82</v>
      </c>
      <c r="AB8" s="29">
        <v>22.84</v>
      </c>
      <c r="AC8" s="29">
        <v>2.6</v>
      </c>
      <c r="AD8" s="29">
        <v>12.23</v>
      </c>
      <c r="AE8" s="29">
        <v>5</v>
      </c>
      <c r="AF8" s="29">
        <v>0.26</v>
      </c>
      <c r="AG8" s="29">
        <v>27</v>
      </c>
      <c r="AH8" s="29">
        <v>22</v>
      </c>
      <c r="AI8" s="29">
        <v>358</v>
      </c>
      <c r="AJ8" s="29">
        <v>1</v>
      </c>
      <c r="AK8" s="29">
        <v>0.15</v>
      </c>
      <c r="AL8" s="29">
        <v>7.8E-2</v>
      </c>
      <c r="AM8" s="29">
        <v>0.27</v>
      </c>
      <c r="AN8" s="29">
        <v>1</v>
      </c>
      <c r="AO8" s="29">
        <v>8.6999999999999993</v>
      </c>
      <c r="AP8" s="29">
        <v>3.1E-2</v>
      </c>
      <c r="AQ8" s="29">
        <v>7.2999999999999995E-2</v>
      </c>
      <c r="AR8" s="29">
        <v>0.66500000000000004</v>
      </c>
      <c r="AS8" s="29">
        <v>0.33400000000000002</v>
      </c>
      <c r="AT8" s="29">
        <v>0.36699999999999999</v>
      </c>
      <c r="AU8" s="29">
        <v>20</v>
      </c>
      <c r="AV8" s="29">
        <v>0</v>
      </c>
      <c r="AW8" s="29">
        <v>20</v>
      </c>
      <c r="AX8" s="29">
        <v>20</v>
      </c>
      <c r="AY8" s="29">
        <v>9.8000000000000007</v>
      </c>
      <c r="AZ8" s="29">
        <v>0</v>
      </c>
      <c r="BA8" s="29">
        <v>64</v>
      </c>
      <c r="BB8" s="29">
        <v>3</v>
      </c>
      <c r="BC8" s="29">
        <v>0</v>
      </c>
      <c r="BD8" s="29">
        <v>25</v>
      </c>
      <c r="BE8" s="29">
        <v>26</v>
      </c>
      <c r="BF8" s="29">
        <v>0</v>
      </c>
      <c r="BG8" s="29">
        <v>0</v>
      </c>
      <c r="BH8" s="29">
        <v>22</v>
      </c>
      <c r="BI8" s="29">
        <v>0.1</v>
      </c>
      <c r="BJ8" s="29">
        <v>0</v>
      </c>
      <c r="BK8" s="29">
        <v>0</v>
      </c>
      <c r="BL8" s="29">
        <v>0.5</v>
      </c>
      <c r="BM8" s="29">
        <v>0.112</v>
      </c>
      <c r="BN8" s="29">
        <v>3.2000000000000001E-2</v>
      </c>
      <c r="BO8" s="29">
        <v>7.2999999999999995E-2</v>
      </c>
      <c r="BP8" s="29">
        <v>0</v>
      </c>
      <c r="BQ8" s="29">
        <v>225</v>
      </c>
      <c r="BR8" s="28" t="s">
        <v>340</v>
      </c>
      <c r="BS8" s="29">
        <v>150</v>
      </c>
      <c r="BT8" s="28" t="s">
        <v>330</v>
      </c>
      <c r="BU8" s="29">
        <v>36</v>
      </c>
    </row>
    <row r="9" spans="2:74" ht="43.2" x14ac:dyDescent="0.3">
      <c r="B9" t="s">
        <v>20</v>
      </c>
      <c r="C9">
        <v>0.57999999999999996</v>
      </c>
      <c r="D9" t="s">
        <v>49</v>
      </c>
      <c r="E9">
        <v>219</v>
      </c>
      <c r="I9">
        <v>219</v>
      </c>
      <c r="L9" s="2">
        <f t="shared" si="0"/>
        <v>219</v>
      </c>
      <c r="M9" s="2"/>
      <c r="N9" s="1">
        <f>C9</f>
        <v>0.57999999999999996</v>
      </c>
      <c r="O9" s="2"/>
      <c r="P9" s="2"/>
      <c r="Q9" s="2">
        <f t="shared" si="1"/>
        <v>377.58620689655174</v>
      </c>
      <c r="R9" s="1">
        <f t="shared" si="2"/>
        <v>1.7241379310344829</v>
      </c>
      <c r="S9">
        <f t="shared" si="3"/>
        <v>4.5662100456621002E-3</v>
      </c>
      <c r="U9" s="30" t="s">
        <v>342</v>
      </c>
      <c r="V9" s="30" t="s">
        <v>343</v>
      </c>
      <c r="W9" s="31">
        <v>83.46</v>
      </c>
      <c r="X9" s="31">
        <v>60</v>
      </c>
      <c r="Y9" s="31">
        <v>0.82</v>
      </c>
      <c r="Z9" s="31">
        <v>0.38</v>
      </c>
      <c r="AA9" s="31">
        <v>0.36</v>
      </c>
      <c r="AB9" s="31">
        <v>14.98</v>
      </c>
      <c r="AC9" s="31">
        <v>1.6</v>
      </c>
      <c r="AD9" s="31">
        <v>13.66</v>
      </c>
      <c r="AE9" s="31">
        <v>11</v>
      </c>
      <c r="AF9" s="31">
        <v>0.16</v>
      </c>
      <c r="AG9" s="31">
        <v>10</v>
      </c>
      <c r="AH9" s="31">
        <v>14</v>
      </c>
      <c r="AI9" s="31">
        <v>168</v>
      </c>
      <c r="AJ9" s="31">
        <v>1</v>
      </c>
      <c r="AK9" s="31">
        <v>0.09</v>
      </c>
      <c r="AL9" s="31">
        <v>0.111</v>
      </c>
      <c r="AM9" s="31">
        <v>6.3E-2</v>
      </c>
      <c r="AN9" s="31">
        <v>0.6</v>
      </c>
      <c r="AO9" s="31">
        <v>36.4</v>
      </c>
      <c r="AP9" s="31">
        <v>2.8000000000000001E-2</v>
      </c>
      <c r="AQ9" s="31">
        <v>3.7999999999999999E-2</v>
      </c>
      <c r="AR9" s="31">
        <v>0.66900000000000004</v>
      </c>
      <c r="AS9" s="31">
        <v>0.19700000000000001</v>
      </c>
      <c r="AT9" s="31">
        <v>0.11899999999999999</v>
      </c>
      <c r="AU9" s="31">
        <v>43</v>
      </c>
      <c r="AV9" s="31">
        <v>0</v>
      </c>
      <c r="AW9" s="31">
        <v>43</v>
      </c>
      <c r="AX9" s="31">
        <v>43</v>
      </c>
      <c r="AY9" s="31">
        <v>7.6</v>
      </c>
      <c r="AZ9" s="31">
        <v>0</v>
      </c>
      <c r="BA9" s="31">
        <v>1082</v>
      </c>
      <c r="BB9" s="31">
        <v>54</v>
      </c>
      <c r="BC9" s="31">
        <v>0</v>
      </c>
      <c r="BD9" s="31">
        <v>9</v>
      </c>
      <c r="BE9" s="31">
        <v>640</v>
      </c>
      <c r="BF9" s="31">
        <v>10</v>
      </c>
      <c r="BG9" s="31">
        <v>3</v>
      </c>
      <c r="BH9" s="31">
        <v>23</v>
      </c>
      <c r="BI9" s="31">
        <v>0.9</v>
      </c>
      <c r="BJ9" s="31">
        <v>0</v>
      </c>
      <c r="BK9" s="31">
        <v>0</v>
      </c>
      <c r="BL9" s="31">
        <v>4.2</v>
      </c>
      <c r="BM9" s="31">
        <v>9.1999999999999998E-2</v>
      </c>
      <c r="BN9" s="31">
        <v>0.14000000000000001</v>
      </c>
      <c r="BO9" s="31">
        <v>7.0999999999999994E-2</v>
      </c>
      <c r="BP9" s="31">
        <v>0</v>
      </c>
      <c r="BQ9" s="31">
        <v>165</v>
      </c>
      <c r="BR9" s="30" t="s">
        <v>344</v>
      </c>
      <c r="BS9" s="31">
        <v>336</v>
      </c>
      <c r="BT9" s="30" t="s">
        <v>345</v>
      </c>
      <c r="BU9" s="31">
        <v>29</v>
      </c>
    </row>
    <row r="10" spans="2:74" ht="28.8" x14ac:dyDescent="0.3">
      <c r="B10" t="s">
        <v>19</v>
      </c>
      <c r="C10">
        <v>0.62</v>
      </c>
      <c r="D10" t="s">
        <v>49</v>
      </c>
      <c r="E10">
        <v>248</v>
      </c>
      <c r="H10" t="s">
        <v>52</v>
      </c>
      <c r="I10">
        <v>248</v>
      </c>
      <c r="L10" s="2">
        <f t="shared" si="0"/>
        <v>248</v>
      </c>
      <c r="M10" s="2"/>
      <c r="N10" s="1">
        <f>C10</f>
        <v>0.62</v>
      </c>
      <c r="O10" s="2"/>
      <c r="P10" s="2"/>
      <c r="Q10" s="2">
        <f t="shared" si="1"/>
        <v>400</v>
      </c>
      <c r="R10" s="1">
        <f t="shared" si="2"/>
        <v>1.6129032258064517</v>
      </c>
      <c r="S10">
        <f t="shared" si="3"/>
        <v>4.0322580645161289E-3</v>
      </c>
      <c r="U10" s="35" t="s">
        <v>346</v>
      </c>
      <c r="V10" s="35" t="s">
        <v>347</v>
      </c>
      <c r="W10" s="36">
        <v>65.28</v>
      </c>
      <c r="X10" s="36">
        <v>122</v>
      </c>
      <c r="Y10" s="36">
        <v>1.3</v>
      </c>
      <c r="Z10" s="36">
        <v>0.37</v>
      </c>
      <c r="AA10" s="36">
        <v>1.17</v>
      </c>
      <c r="AB10" s="36">
        <v>31.89</v>
      </c>
      <c r="AC10" s="36">
        <v>2.2999999999999998</v>
      </c>
      <c r="AD10" s="36">
        <v>15</v>
      </c>
      <c r="AE10" s="36">
        <v>3</v>
      </c>
      <c r="AF10" s="36">
        <v>0.6</v>
      </c>
      <c r="AG10" s="36">
        <v>37</v>
      </c>
      <c r="AH10" s="36">
        <v>34</v>
      </c>
      <c r="AI10" s="36">
        <v>499</v>
      </c>
      <c r="AJ10" s="36">
        <v>4</v>
      </c>
      <c r="AK10" s="36">
        <v>0.14000000000000001</v>
      </c>
      <c r="AL10" s="36">
        <v>8.1000000000000003E-2</v>
      </c>
      <c r="AM10" s="34"/>
      <c r="AN10" s="36">
        <v>1.5</v>
      </c>
      <c r="AO10" s="36">
        <v>18.399999999999999</v>
      </c>
      <c r="AP10" s="36">
        <v>5.1999999999999998E-2</v>
      </c>
      <c r="AQ10" s="36">
        <v>5.3999999999999999E-2</v>
      </c>
      <c r="AR10" s="36">
        <v>0.68600000000000005</v>
      </c>
      <c r="AS10" s="36">
        <v>0.26</v>
      </c>
      <c r="AT10" s="36">
        <v>0.29899999999999999</v>
      </c>
      <c r="AU10" s="36">
        <v>22</v>
      </c>
      <c r="AV10" s="36">
        <v>0</v>
      </c>
      <c r="AW10" s="36">
        <v>22</v>
      </c>
      <c r="AX10" s="36">
        <v>22</v>
      </c>
      <c r="AY10" s="36">
        <v>13.5</v>
      </c>
      <c r="AZ10" s="36">
        <v>0</v>
      </c>
      <c r="BA10" s="36">
        <v>1127</v>
      </c>
      <c r="BB10" s="36">
        <v>56</v>
      </c>
      <c r="BC10" s="36">
        <v>0</v>
      </c>
      <c r="BD10" s="36">
        <v>438</v>
      </c>
      <c r="BE10" s="36">
        <v>457</v>
      </c>
      <c r="BF10" s="36">
        <v>0</v>
      </c>
      <c r="BG10" s="36">
        <v>0</v>
      </c>
      <c r="BH10" s="36">
        <v>30</v>
      </c>
      <c r="BI10" s="36">
        <v>0.14000000000000001</v>
      </c>
      <c r="BJ10" s="36">
        <v>0</v>
      </c>
      <c r="BK10" s="36">
        <v>0</v>
      </c>
      <c r="BL10" s="36">
        <v>0.7</v>
      </c>
      <c r="BM10" s="36">
        <v>0.14299999999999999</v>
      </c>
      <c r="BN10" s="36">
        <v>3.2000000000000001E-2</v>
      </c>
      <c r="BO10" s="36">
        <v>6.9000000000000006E-2</v>
      </c>
      <c r="BP10" s="36">
        <v>0</v>
      </c>
      <c r="BQ10" s="36">
        <v>148</v>
      </c>
      <c r="BR10" s="35" t="s">
        <v>330</v>
      </c>
      <c r="BS10" s="36">
        <v>179</v>
      </c>
      <c r="BT10" s="35" t="s">
        <v>348</v>
      </c>
      <c r="BU10" s="36">
        <v>35</v>
      </c>
    </row>
    <row r="11" spans="2:74" ht="86.4" x14ac:dyDescent="0.3">
      <c r="B11" t="s">
        <v>91</v>
      </c>
      <c r="C11">
        <v>0.68</v>
      </c>
      <c r="D11" t="s">
        <v>49</v>
      </c>
      <c r="E11">
        <v>46</v>
      </c>
      <c r="I11">
        <v>46</v>
      </c>
      <c r="L11" s="2">
        <f t="shared" si="0"/>
        <v>46</v>
      </c>
      <c r="M11" s="2"/>
      <c r="O11" s="2">
        <f>46-33</f>
        <v>13</v>
      </c>
      <c r="P11" s="2"/>
      <c r="Q11" s="2">
        <f t="shared" si="1"/>
        <v>67.647058823529406</v>
      </c>
      <c r="R11" s="1">
        <f t="shared" si="2"/>
        <v>1.4705882352941175</v>
      </c>
      <c r="S11">
        <f t="shared" si="3"/>
        <v>2.1739130434782608E-2</v>
      </c>
      <c r="U11" s="37" t="s">
        <v>349</v>
      </c>
      <c r="V11" s="37" t="s">
        <v>350</v>
      </c>
      <c r="W11" s="38">
        <v>92.21</v>
      </c>
      <c r="X11" s="38">
        <v>23</v>
      </c>
      <c r="Y11" s="38">
        <v>2.13</v>
      </c>
      <c r="Z11" s="38">
        <v>0.52</v>
      </c>
      <c r="AA11" s="38">
        <v>1.47</v>
      </c>
      <c r="AB11" s="38">
        <v>3.67</v>
      </c>
      <c r="AC11" s="38">
        <v>2.8</v>
      </c>
      <c r="AD11" s="38">
        <v>0.87</v>
      </c>
      <c r="AE11" s="38">
        <v>67</v>
      </c>
      <c r="AF11" s="38">
        <v>1.77</v>
      </c>
      <c r="AG11" s="38">
        <v>26</v>
      </c>
      <c r="AH11" s="38">
        <v>48</v>
      </c>
      <c r="AI11" s="38">
        <v>521</v>
      </c>
      <c r="AJ11" s="38">
        <v>46</v>
      </c>
      <c r="AK11" s="38">
        <v>0.5</v>
      </c>
      <c r="AL11" s="38">
        <v>0.22500000000000001</v>
      </c>
      <c r="AM11" s="38">
        <v>0.42599999999999999</v>
      </c>
      <c r="AN11" s="38">
        <v>0.9</v>
      </c>
      <c r="AO11" s="38">
        <v>27</v>
      </c>
      <c r="AP11" s="38">
        <v>6.7000000000000004E-2</v>
      </c>
      <c r="AQ11" s="38">
        <v>0.16200000000000001</v>
      </c>
      <c r="AR11" s="38">
        <v>1.1140000000000001</v>
      </c>
      <c r="AS11" s="38">
        <v>0.56999999999999995</v>
      </c>
      <c r="AT11" s="38">
        <v>0.14899999999999999</v>
      </c>
      <c r="AU11" s="38">
        <v>62</v>
      </c>
      <c r="AV11" s="38">
        <v>0</v>
      </c>
      <c r="AW11" s="38">
        <v>62</v>
      </c>
      <c r="AX11" s="38">
        <v>62</v>
      </c>
      <c r="AY11" s="38">
        <v>12.8</v>
      </c>
      <c r="AZ11" s="38">
        <v>0</v>
      </c>
      <c r="BA11" s="38">
        <v>6748</v>
      </c>
      <c r="BB11" s="38">
        <v>337</v>
      </c>
      <c r="BC11" s="38">
        <v>0</v>
      </c>
      <c r="BD11" s="38">
        <v>36</v>
      </c>
      <c r="BE11" s="38">
        <v>3930</v>
      </c>
      <c r="BF11" s="38">
        <v>202</v>
      </c>
      <c r="BG11" s="38">
        <v>0</v>
      </c>
      <c r="BH11" s="38">
        <v>865</v>
      </c>
      <c r="BI11" s="38">
        <v>2.5</v>
      </c>
      <c r="BJ11" s="38">
        <v>0</v>
      </c>
      <c r="BK11" s="38">
        <v>0</v>
      </c>
      <c r="BL11" s="38">
        <v>310</v>
      </c>
      <c r="BM11" s="38">
        <v>1.4E-2</v>
      </c>
      <c r="BN11" s="38">
        <v>0.27500000000000002</v>
      </c>
      <c r="BO11" s="38">
        <v>0.04</v>
      </c>
      <c r="BP11" s="38">
        <v>0</v>
      </c>
      <c r="BQ11" s="38">
        <v>4</v>
      </c>
      <c r="BR11" s="37" t="s">
        <v>351</v>
      </c>
      <c r="BS11" s="38">
        <v>20</v>
      </c>
      <c r="BT11" s="37" t="s">
        <v>352</v>
      </c>
      <c r="BU11" s="38">
        <v>15</v>
      </c>
    </row>
    <row r="12" spans="2:74" ht="28.8" x14ac:dyDescent="0.3">
      <c r="B12" t="s">
        <v>81</v>
      </c>
      <c r="C12">
        <v>0.68</v>
      </c>
      <c r="D12" t="s">
        <v>50</v>
      </c>
      <c r="E12">
        <f>1442/9</f>
        <v>160.22222222222223</v>
      </c>
      <c r="I12">
        <f>1442/9</f>
        <v>160.22222222222223</v>
      </c>
      <c r="L12" s="2">
        <f t="shared" si="0"/>
        <v>160.22222222222223</v>
      </c>
      <c r="M12" s="2"/>
      <c r="N12" s="1">
        <f>C12*E12/453.5</f>
        <v>0.2402450079627588</v>
      </c>
      <c r="O12" s="2"/>
      <c r="P12" s="2"/>
      <c r="Q12" s="2">
        <f t="shared" si="1"/>
        <v>235.62091503267973</v>
      </c>
      <c r="R12" s="1">
        <f t="shared" si="2"/>
        <v>1.4705882352941175</v>
      </c>
      <c r="S12">
        <f t="shared" si="3"/>
        <v>6.2413314840499305E-3</v>
      </c>
      <c r="U12" s="40" t="s">
        <v>338</v>
      </c>
      <c r="V12" s="40" t="s">
        <v>339</v>
      </c>
      <c r="W12" s="41">
        <v>74.91</v>
      </c>
      <c r="X12" s="41">
        <v>89</v>
      </c>
      <c r="Y12" s="41">
        <v>1.0900000000000001</v>
      </c>
      <c r="Z12" s="41">
        <v>0.33</v>
      </c>
      <c r="AA12" s="41">
        <v>0.82</v>
      </c>
      <c r="AB12" s="41">
        <v>22.84</v>
      </c>
      <c r="AC12" s="41">
        <v>2.6</v>
      </c>
      <c r="AD12" s="41">
        <v>12.23</v>
      </c>
      <c r="AE12" s="41">
        <v>5</v>
      </c>
      <c r="AF12" s="41">
        <v>0.26</v>
      </c>
      <c r="AG12" s="41">
        <v>27</v>
      </c>
      <c r="AH12" s="41">
        <v>22</v>
      </c>
      <c r="AI12" s="41">
        <v>358</v>
      </c>
      <c r="AJ12" s="41">
        <v>1</v>
      </c>
      <c r="AK12" s="41">
        <v>0.15</v>
      </c>
      <c r="AL12" s="41">
        <v>7.8E-2</v>
      </c>
      <c r="AM12" s="41">
        <v>0.27</v>
      </c>
      <c r="AN12" s="41">
        <v>1</v>
      </c>
      <c r="AO12" s="41">
        <v>8.6999999999999993</v>
      </c>
      <c r="AP12" s="41">
        <v>3.1E-2</v>
      </c>
      <c r="AQ12" s="41">
        <v>7.2999999999999995E-2</v>
      </c>
      <c r="AR12" s="41">
        <v>0.66500000000000004</v>
      </c>
      <c r="AS12" s="41">
        <v>0.33400000000000002</v>
      </c>
      <c r="AT12" s="41">
        <v>0.36699999999999999</v>
      </c>
      <c r="AU12" s="41">
        <v>20</v>
      </c>
      <c r="AV12" s="41">
        <v>0</v>
      </c>
      <c r="AW12" s="41">
        <v>20</v>
      </c>
      <c r="AX12" s="41">
        <v>20</v>
      </c>
      <c r="AY12" s="41">
        <v>9.8000000000000007</v>
      </c>
      <c r="AZ12" s="41">
        <v>0</v>
      </c>
      <c r="BA12" s="41">
        <v>64</v>
      </c>
      <c r="BB12" s="41">
        <v>3</v>
      </c>
      <c r="BC12" s="41">
        <v>0</v>
      </c>
      <c r="BD12" s="41">
        <v>25</v>
      </c>
      <c r="BE12" s="41">
        <v>26</v>
      </c>
      <c r="BF12" s="41">
        <v>0</v>
      </c>
      <c r="BG12" s="41">
        <v>0</v>
      </c>
      <c r="BH12" s="41">
        <v>22</v>
      </c>
      <c r="BI12" s="41">
        <v>0.1</v>
      </c>
      <c r="BJ12" s="41">
        <v>0</v>
      </c>
      <c r="BK12" s="41">
        <v>0</v>
      </c>
      <c r="BL12" s="41">
        <v>0.5</v>
      </c>
      <c r="BM12" s="41">
        <v>0.112</v>
      </c>
      <c r="BN12" s="41">
        <v>3.2000000000000001E-2</v>
      </c>
      <c r="BO12" s="41">
        <v>7.2999999999999995E-2</v>
      </c>
      <c r="BP12" s="41">
        <v>0</v>
      </c>
      <c r="BQ12" s="41">
        <v>225</v>
      </c>
      <c r="BR12" s="40" t="s">
        <v>340</v>
      </c>
      <c r="BS12" s="41">
        <v>150</v>
      </c>
      <c r="BT12" s="40" t="s">
        <v>330</v>
      </c>
      <c r="BU12" s="41">
        <v>36</v>
      </c>
      <c r="BV12" s="38"/>
    </row>
    <row r="13" spans="2:74" ht="86.4" x14ac:dyDescent="0.3">
      <c r="B13" t="s">
        <v>23</v>
      </c>
      <c r="C13">
        <v>0.68</v>
      </c>
      <c r="D13" t="s">
        <v>49</v>
      </c>
      <c r="E13">
        <v>376</v>
      </c>
      <c r="F13">
        <v>393</v>
      </c>
      <c r="G13">
        <v>376</v>
      </c>
      <c r="I13">
        <v>376</v>
      </c>
      <c r="J13">
        <v>393</v>
      </c>
      <c r="K13">
        <v>376</v>
      </c>
      <c r="L13" s="2">
        <f t="shared" si="0"/>
        <v>381.66666666666669</v>
      </c>
      <c r="M13" s="2">
        <f>_xlfn.STDEV.P(I13:K13)</f>
        <v>8.0138768534475382</v>
      </c>
      <c r="N13" s="1">
        <f>C13</f>
        <v>0.68</v>
      </c>
      <c r="O13" s="2"/>
      <c r="P13" s="2"/>
      <c r="Q13" s="2">
        <f t="shared" si="1"/>
        <v>561.27450980392155</v>
      </c>
      <c r="R13" s="1">
        <f t="shared" si="2"/>
        <v>1.4705882352941175</v>
      </c>
      <c r="S13">
        <f t="shared" si="3"/>
        <v>2.6200873362445414E-3</v>
      </c>
      <c r="U13" s="40" t="s">
        <v>353</v>
      </c>
      <c r="V13" s="40" t="s">
        <v>354</v>
      </c>
      <c r="W13" s="41">
        <v>90.89</v>
      </c>
      <c r="X13" s="41">
        <v>32</v>
      </c>
      <c r="Y13" s="41">
        <v>0.63</v>
      </c>
      <c r="Z13" s="41">
        <v>0.1</v>
      </c>
      <c r="AA13" s="41">
        <v>0.31</v>
      </c>
      <c r="AB13" s="41">
        <v>8.08</v>
      </c>
      <c r="AC13" s="41">
        <v>1.1000000000000001</v>
      </c>
      <c r="AD13" s="41">
        <v>6.98</v>
      </c>
      <c r="AE13" s="41">
        <v>12</v>
      </c>
      <c r="AF13" s="41">
        <v>0.09</v>
      </c>
      <c r="AG13" s="41">
        <v>8</v>
      </c>
      <c r="AH13" s="41">
        <v>8</v>
      </c>
      <c r="AI13" s="41">
        <v>139</v>
      </c>
      <c r="AJ13" s="41">
        <v>0</v>
      </c>
      <c r="AK13" s="41">
        <v>7.0000000000000007E-2</v>
      </c>
      <c r="AL13" s="41">
        <v>4.7E-2</v>
      </c>
      <c r="AM13" s="41">
        <v>1.2E-2</v>
      </c>
      <c r="AN13" s="41">
        <v>0.3</v>
      </c>
      <c r="AO13" s="41">
        <v>34.4</v>
      </c>
      <c r="AP13" s="41">
        <v>3.5999999999999997E-2</v>
      </c>
      <c r="AQ13" s="41">
        <v>0.02</v>
      </c>
      <c r="AR13" s="41">
        <v>0.25</v>
      </c>
      <c r="AS13" s="41">
        <v>0.28299999999999997</v>
      </c>
      <c r="AT13" s="41">
        <v>4.2000000000000003E-2</v>
      </c>
      <c r="AU13" s="41">
        <v>10</v>
      </c>
      <c r="AV13" s="41">
        <v>0</v>
      </c>
      <c r="AW13" s="41">
        <v>10</v>
      </c>
      <c r="AX13" s="41">
        <v>10</v>
      </c>
      <c r="AY13" s="41">
        <v>7.7</v>
      </c>
      <c r="AZ13" s="41">
        <v>0</v>
      </c>
      <c r="BA13" s="41">
        <v>927</v>
      </c>
      <c r="BB13" s="41">
        <v>46</v>
      </c>
      <c r="BC13" s="41">
        <v>0</v>
      </c>
      <c r="BD13" s="41">
        <v>4</v>
      </c>
      <c r="BE13" s="41">
        <v>552</v>
      </c>
      <c r="BF13" s="41">
        <v>6</v>
      </c>
      <c r="BG13" s="41">
        <v>1135</v>
      </c>
      <c r="BH13" s="41">
        <v>6</v>
      </c>
      <c r="BI13" s="41">
        <v>0.13</v>
      </c>
      <c r="BJ13" s="41">
        <v>0</v>
      </c>
      <c r="BK13" s="41">
        <v>0</v>
      </c>
      <c r="BL13" s="41">
        <v>0</v>
      </c>
      <c r="BM13" s="41">
        <v>1.4E-2</v>
      </c>
      <c r="BN13" s="41">
        <v>1.2999999999999999E-2</v>
      </c>
      <c r="BO13" s="41">
        <v>2.4E-2</v>
      </c>
      <c r="BP13" s="41">
        <v>0</v>
      </c>
      <c r="BQ13" s="41">
        <v>230</v>
      </c>
      <c r="BR13" s="40" t="s">
        <v>355</v>
      </c>
      <c r="BS13" s="41">
        <v>166</v>
      </c>
      <c r="BT13" s="40" t="s">
        <v>356</v>
      </c>
      <c r="BU13" s="41">
        <v>50</v>
      </c>
      <c r="BV13" s="39"/>
    </row>
    <row r="14" spans="2:74" ht="28.8" x14ac:dyDescent="0.3">
      <c r="B14" t="s">
        <v>107</v>
      </c>
      <c r="C14">
        <v>0.78</v>
      </c>
      <c r="D14" t="s">
        <v>49</v>
      </c>
      <c r="E14">
        <v>103</v>
      </c>
      <c r="I14">
        <v>103</v>
      </c>
      <c r="L14" s="2">
        <f t="shared" si="0"/>
        <v>103</v>
      </c>
      <c r="M14" s="2"/>
      <c r="O14" s="2">
        <v>19</v>
      </c>
      <c r="P14" s="2"/>
      <c r="Q14" s="2">
        <f t="shared" si="1"/>
        <v>132.05128205128204</v>
      </c>
      <c r="R14" s="1">
        <f t="shared" si="2"/>
        <v>1.2820512820512819</v>
      </c>
      <c r="S14">
        <f t="shared" si="3"/>
        <v>9.7087378640776691E-3</v>
      </c>
      <c r="U14" s="40" t="s">
        <v>357</v>
      </c>
      <c r="V14" s="40" t="s">
        <v>358</v>
      </c>
      <c r="W14" s="41">
        <v>87.71</v>
      </c>
      <c r="X14" s="41">
        <v>36</v>
      </c>
      <c r="Y14" s="41">
        <v>2.97</v>
      </c>
      <c r="Z14" s="41">
        <v>0.79</v>
      </c>
      <c r="AA14" s="41">
        <v>2.2000000000000002</v>
      </c>
      <c r="AB14" s="41">
        <v>6.33</v>
      </c>
      <c r="AC14" s="41">
        <v>3.3</v>
      </c>
      <c r="AD14" s="41">
        <v>0.85</v>
      </c>
      <c r="AE14" s="41">
        <v>138</v>
      </c>
      <c r="AF14" s="41">
        <v>6.2</v>
      </c>
      <c r="AG14" s="41">
        <v>50</v>
      </c>
      <c r="AH14" s="41">
        <v>58</v>
      </c>
      <c r="AI14" s="41">
        <v>554</v>
      </c>
      <c r="AJ14" s="41">
        <v>56</v>
      </c>
      <c r="AK14" s="41">
        <v>1.07</v>
      </c>
      <c r="AL14" s="41">
        <v>0.14899999999999999</v>
      </c>
      <c r="AM14" s="41">
        <v>0.16</v>
      </c>
      <c r="AN14" s="41">
        <v>0.1</v>
      </c>
      <c r="AO14" s="41">
        <v>133</v>
      </c>
      <c r="AP14" s="41">
        <v>8.5999999999999993E-2</v>
      </c>
      <c r="AQ14" s="41">
        <v>9.8000000000000004E-2</v>
      </c>
      <c r="AR14" s="41">
        <v>1.3129999999999999</v>
      </c>
      <c r="AS14" s="41">
        <v>0.4</v>
      </c>
      <c r="AT14" s="41">
        <v>0.09</v>
      </c>
      <c r="AU14" s="41">
        <v>152</v>
      </c>
      <c r="AV14" s="41">
        <v>0</v>
      </c>
      <c r="AW14" s="41">
        <v>152</v>
      </c>
      <c r="AX14" s="41">
        <v>152</v>
      </c>
      <c r="AY14" s="41">
        <v>12.8</v>
      </c>
      <c r="AZ14" s="41">
        <v>0</v>
      </c>
      <c r="BA14" s="41">
        <v>8424</v>
      </c>
      <c r="BB14" s="41">
        <v>421</v>
      </c>
      <c r="BC14" s="41">
        <v>0</v>
      </c>
      <c r="BD14" s="41">
        <v>0</v>
      </c>
      <c r="BE14" s="41">
        <v>5054</v>
      </c>
      <c r="BF14" s="41">
        <v>0</v>
      </c>
      <c r="BG14" s="41">
        <v>0</v>
      </c>
      <c r="BH14" s="41">
        <v>5561</v>
      </c>
      <c r="BI14" s="41">
        <v>0.75</v>
      </c>
      <c r="BJ14" s="41">
        <v>0</v>
      </c>
      <c r="BK14" s="41">
        <v>0</v>
      </c>
      <c r="BL14" s="41">
        <v>1640</v>
      </c>
      <c r="BM14" s="41">
        <v>0.13200000000000001</v>
      </c>
      <c r="BN14" s="41">
        <v>0.29499999999999998</v>
      </c>
      <c r="BO14" s="41">
        <v>0.124</v>
      </c>
      <c r="BP14" s="41">
        <v>0</v>
      </c>
      <c r="BQ14" s="41">
        <v>60</v>
      </c>
      <c r="BR14" s="40" t="s">
        <v>321</v>
      </c>
      <c r="BS14" s="41">
        <v>3.8</v>
      </c>
      <c r="BT14" s="40" t="s">
        <v>359</v>
      </c>
      <c r="BU14" s="41">
        <v>5</v>
      </c>
    </row>
    <row r="15" spans="2:74" ht="43.2" x14ac:dyDescent="0.3">
      <c r="B15" t="s">
        <v>98</v>
      </c>
      <c r="C15">
        <v>0.84</v>
      </c>
      <c r="D15" t="s">
        <v>50</v>
      </c>
      <c r="E15">
        <v>1641</v>
      </c>
      <c r="I15">
        <v>1641</v>
      </c>
      <c r="L15" s="2">
        <f t="shared" si="0"/>
        <v>1641</v>
      </c>
      <c r="M15" s="2"/>
      <c r="N15" s="1">
        <f>C15*E15/453.5</f>
        <v>3.0395589856670342</v>
      </c>
      <c r="O15" s="2"/>
      <c r="P15" s="2"/>
      <c r="Q15" s="2">
        <f t="shared" si="1"/>
        <v>1953.5714285714287</v>
      </c>
      <c r="R15" s="1">
        <f t="shared" si="2"/>
        <v>1.1904761904761905</v>
      </c>
      <c r="S15">
        <f t="shared" si="3"/>
        <v>6.0938452163315055E-4</v>
      </c>
      <c r="U15" s="16" t="s">
        <v>323</v>
      </c>
      <c r="V15" s="16" t="s">
        <v>324</v>
      </c>
      <c r="W15" s="17">
        <v>90.39</v>
      </c>
      <c r="X15" s="17">
        <v>31</v>
      </c>
      <c r="Y15" s="17">
        <v>1.43</v>
      </c>
      <c r="Z15" s="17">
        <v>0.16</v>
      </c>
      <c r="AA15" s="17">
        <v>0.64</v>
      </c>
      <c r="AB15" s="17">
        <v>7.37</v>
      </c>
      <c r="AC15" s="17">
        <v>2.1</v>
      </c>
      <c r="AD15" s="17">
        <v>3.83</v>
      </c>
      <c r="AE15" s="17">
        <v>45</v>
      </c>
      <c r="AF15" s="17">
        <v>0.8</v>
      </c>
      <c r="AG15" s="17">
        <v>16</v>
      </c>
      <c r="AH15" s="17">
        <v>30</v>
      </c>
      <c r="AI15" s="17">
        <v>243</v>
      </c>
      <c r="AJ15" s="17">
        <v>27</v>
      </c>
      <c r="AK15" s="17">
        <v>0.22</v>
      </c>
      <c r="AL15" s="17">
        <v>1.7000000000000001E-2</v>
      </c>
      <c r="AM15" s="17">
        <v>0.24299999999999999</v>
      </c>
      <c r="AN15" s="17">
        <v>0.6</v>
      </c>
      <c r="AO15" s="17">
        <v>57</v>
      </c>
      <c r="AP15" s="17">
        <v>6.4000000000000001E-2</v>
      </c>
      <c r="AQ15" s="17">
        <v>6.9000000000000006E-2</v>
      </c>
      <c r="AR15" s="17">
        <v>0.41799999999999998</v>
      </c>
      <c r="AS15" s="17">
        <v>0.14699999999999999</v>
      </c>
      <c r="AT15" s="17">
        <v>0.20899999999999999</v>
      </c>
      <c r="AU15" s="17">
        <v>18</v>
      </c>
      <c r="AV15" s="17">
        <v>0</v>
      </c>
      <c r="AW15" s="17">
        <v>18</v>
      </c>
      <c r="AX15" s="17">
        <v>18</v>
      </c>
      <c r="AY15" s="17">
        <v>17.100000000000001</v>
      </c>
      <c r="AZ15" s="17">
        <v>0</v>
      </c>
      <c r="BA15" s="17">
        <v>1116</v>
      </c>
      <c r="BB15" s="17">
        <v>56</v>
      </c>
      <c r="BC15" s="17">
        <v>0</v>
      </c>
      <c r="BD15" s="17">
        <v>0</v>
      </c>
      <c r="BE15" s="17">
        <v>670</v>
      </c>
      <c r="BF15" s="17">
        <v>0</v>
      </c>
      <c r="BG15" s="17">
        <v>20</v>
      </c>
      <c r="BH15" s="17">
        <v>329</v>
      </c>
      <c r="BI15" s="17">
        <v>0.11</v>
      </c>
      <c r="BJ15" s="17">
        <v>0</v>
      </c>
      <c r="BK15" s="17">
        <v>0</v>
      </c>
      <c r="BL15" s="17">
        <v>38.200000000000003</v>
      </c>
      <c r="BM15" s="17">
        <v>2.1000000000000001E-2</v>
      </c>
      <c r="BN15" s="17">
        <v>1.2E-2</v>
      </c>
      <c r="BO15" s="17">
        <v>0.08</v>
      </c>
      <c r="BP15" s="17">
        <v>0</v>
      </c>
      <c r="BQ15" s="17">
        <v>89</v>
      </c>
      <c r="BR15" s="16" t="s">
        <v>321</v>
      </c>
      <c r="BS15" s="17">
        <v>70</v>
      </c>
      <c r="BT15" s="16" t="s">
        <v>322</v>
      </c>
      <c r="BU15" s="17">
        <v>20</v>
      </c>
    </row>
    <row r="16" spans="2:74" ht="28.8" x14ac:dyDescent="0.3">
      <c r="B16" t="s">
        <v>31</v>
      </c>
      <c r="C16">
        <v>0.88</v>
      </c>
      <c r="D16" t="s">
        <v>50</v>
      </c>
      <c r="E16">
        <v>504</v>
      </c>
      <c r="I16">
        <v>504</v>
      </c>
      <c r="L16" s="2">
        <f t="shared" si="0"/>
        <v>504</v>
      </c>
      <c r="M16" s="2"/>
      <c r="N16" s="1">
        <f>C16*E16/453.5</f>
        <v>0.97799338478500553</v>
      </c>
      <c r="O16" s="2"/>
      <c r="P16" s="2"/>
      <c r="Q16" s="2">
        <f t="shared" si="1"/>
        <v>572.72727272727275</v>
      </c>
      <c r="R16" s="1">
        <f t="shared" si="2"/>
        <v>1.1363636363636365</v>
      </c>
      <c r="S16">
        <f t="shared" si="3"/>
        <v>1.984126984126984E-3</v>
      </c>
      <c r="U16" s="42" t="s">
        <v>360</v>
      </c>
      <c r="V16" s="42" t="s">
        <v>361</v>
      </c>
      <c r="W16" s="43">
        <v>89.11</v>
      </c>
      <c r="X16" s="43">
        <v>40</v>
      </c>
      <c r="Y16" s="43">
        <v>1.1000000000000001</v>
      </c>
      <c r="Z16" s="43">
        <v>0.1</v>
      </c>
      <c r="AA16" s="43">
        <v>0.35</v>
      </c>
      <c r="AB16" s="43">
        <v>9.34</v>
      </c>
      <c r="AC16" s="43">
        <v>1.7</v>
      </c>
      <c r="AD16" s="43">
        <v>4.24</v>
      </c>
      <c r="AE16" s="43">
        <v>23</v>
      </c>
      <c r="AF16" s="43">
        <v>0.21</v>
      </c>
      <c r="AG16" s="43">
        <v>10</v>
      </c>
      <c r="AH16" s="43">
        <v>29</v>
      </c>
      <c r="AI16" s="43">
        <v>146</v>
      </c>
      <c r="AJ16" s="43">
        <v>4</v>
      </c>
      <c r="AK16" s="43">
        <v>0.17</v>
      </c>
      <c r="AL16" s="43">
        <v>3.9E-2</v>
      </c>
      <c r="AM16" s="43">
        <v>0.129</v>
      </c>
      <c r="AN16" s="43">
        <v>0.5</v>
      </c>
      <c r="AO16" s="43">
        <v>7.4</v>
      </c>
      <c r="AP16" s="43">
        <v>4.5999999999999999E-2</v>
      </c>
      <c r="AQ16" s="43">
        <v>2.7E-2</v>
      </c>
      <c r="AR16" s="43">
        <v>0.11600000000000001</v>
      </c>
      <c r="AS16" s="43">
        <v>0.123</v>
      </c>
      <c r="AT16" s="43">
        <v>0.12</v>
      </c>
      <c r="AU16" s="43">
        <v>19</v>
      </c>
      <c r="AV16" s="43">
        <v>0</v>
      </c>
      <c r="AW16" s="43">
        <v>19</v>
      </c>
      <c r="AX16" s="43">
        <v>19</v>
      </c>
      <c r="AY16" s="43">
        <v>6.1</v>
      </c>
      <c r="AZ16" s="43">
        <v>0</v>
      </c>
      <c r="BA16" s="43">
        <v>2</v>
      </c>
      <c r="BB16" s="43">
        <v>0</v>
      </c>
      <c r="BC16" s="43">
        <v>0</v>
      </c>
      <c r="BD16" s="43">
        <v>0</v>
      </c>
      <c r="BE16" s="43">
        <v>1</v>
      </c>
      <c r="BF16" s="43">
        <v>0</v>
      </c>
      <c r="BG16" s="43">
        <v>0</v>
      </c>
      <c r="BH16" s="43">
        <v>4</v>
      </c>
      <c r="BI16" s="43">
        <v>0.02</v>
      </c>
      <c r="BJ16" s="43">
        <v>0</v>
      </c>
      <c r="BK16" s="43">
        <v>0</v>
      </c>
      <c r="BL16" s="43">
        <v>0.4</v>
      </c>
      <c r="BM16" s="43">
        <v>4.2000000000000003E-2</v>
      </c>
      <c r="BN16" s="43">
        <v>1.2999999999999999E-2</v>
      </c>
      <c r="BO16" s="43">
        <v>1.7000000000000001E-2</v>
      </c>
      <c r="BP16" s="43">
        <v>0</v>
      </c>
      <c r="BQ16" s="43">
        <v>160</v>
      </c>
      <c r="BR16" s="42" t="s">
        <v>321</v>
      </c>
      <c r="BS16" s="43">
        <v>115</v>
      </c>
      <c r="BT16" s="42" t="s">
        <v>330</v>
      </c>
      <c r="BU16" s="43">
        <v>10</v>
      </c>
    </row>
    <row r="17" spans="2:73" ht="28.8" x14ac:dyDescent="0.3">
      <c r="B17" t="s">
        <v>28</v>
      </c>
      <c r="C17">
        <v>0.88</v>
      </c>
      <c r="D17" t="s">
        <v>50</v>
      </c>
      <c r="E17">
        <v>425</v>
      </c>
      <c r="F17">
        <v>449</v>
      </c>
      <c r="G17">
        <v>426</v>
      </c>
      <c r="I17">
        <v>425</v>
      </c>
      <c r="J17">
        <v>425</v>
      </c>
      <c r="K17">
        <v>449</v>
      </c>
      <c r="L17" s="2">
        <f t="shared" si="0"/>
        <v>433</v>
      </c>
      <c r="M17" s="2">
        <f>_xlfn.STDEV.P(I17:K17)</f>
        <v>11.313708498984761</v>
      </c>
      <c r="N17" s="1">
        <f>C17*E17/453.5</f>
        <v>0.82469680264608602</v>
      </c>
      <c r="O17" s="2">
        <v>90</v>
      </c>
      <c r="P17" s="2"/>
      <c r="Q17" s="2">
        <f t="shared" si="1"/>
        <v>492.04545454545456</v>
      </c>
      <c r="R17" s="1">
        <f t="shared" si="2"/>
        <v>1.1363636363636365</v>
      </c>
      <c r="S17">
        <f t="shared" si="3"/>
        <v>2.3094688221709007E-3</v>
      </c>
      <c r="U17" s="44" t="s">
        <v>360</v>
      </c>
      <c r="V17" s="44" t="s">
        <v>361</v>
      </c>
      <c r="W17" s="45">
        <v>89.11</v>
      </c>
      <c r="X17" s="45">
        <v>40</v>
      </c>
      <c r="Y17" s="45">
        <v>1.1000000000000001</v>
      </c>
      <c r="Z17" s="45">
        <v>0.1</v>
      </c>
      <c r="AA17" s="45">
        <v>0.35</v>
      </c>
      <c r="AB17" s="45">
        <v>9.34</v>
      </c>
      <c r="AC17" s="45">
        <v>1.7</v>
      </c>
      <c r="AD17" s="45">
        <v>4.24</v>
      </c>
      <c r="AE17" s="45">
        <v>23</v>
      </c>
      <c r="AF17" s="45">
        <v>0.21</v>
      </c>
      <c r="AG17" s="45">
        <v>10</v>
      </c>
      <c r="AH17" s="45">
        <v>29</v>
      </c>
      <c r="AI17" s="45">
        <v>146</v>
      </c>
      <c r="AJ17" s="45">
        <v>4</v>
      </c>
      <c r="AK17" s="45">
        <v>0.17</v>
      </c>
      <c r="AL17" s="45">
        <v>3.9E-2</v>
      </c>
      <c r="AM17" s="45">
        <v>0.129</v>
      </c>
      <c r="AN17" s="45">
        <v>0.5</v>
      </c>
      <c r="AO17" s="45">
        <v>7.4</v>
      </c>
      <c r="AP17" s="45">
        <v>4.5999999999999999E-2</v>
      </c>
      <c r="AQ17" s="45">
        <v>2.7E-2</v>
      </c>
      <c r="AR17" s="45">
        <v>0.11600000000000001</v>
      </c>
      <c r="AS17" s="45">
        <v>0.123</v>
      </c>
      <c r="AT17" s="45">
        <v>0.12</v>
      </c>
      <c r="AU17" s="45">
        <v>19</v>
      </c>
      <c r="AV17" s="45">
        <v>0</v>
      </c>
      <c r="AW17" s="45">
        <v>19</v>
      </c>
      <c r="AX17" s="45">
        <v>19</v>
      </c>
      <c r="AY17" s="45">
        <v>6.1</v>
      </c>
      <c r="AZ17" s="45">
        <v>0</v>
      </c>
      <c r="BA17" s="45">
        <v>2</v>
      </c>
      <c r="BB17" s="45">
        <v>0</v>
      </c>
      <c r="BC17" s="45">
        <v>0</v>
      </c>
      <c r="BD17" s="45">
        <v>0</v>
      </c>
      <c r="BE17" s="45">
        <v>1</v>
      </c>
      <c r="BF17" s="45">
        <v>0</v>
      </c>
      <c r="BG17" s="45">
        <v>0</v>
      </c>
      <c r="BH17" s="45">
        <v>4</v>
      </c>
      <c r="BI17" s="45">
        <v>0.02</v>
      </c>
      <c r="BJ17" s="45">
        <v>0</v>
      </c>
      <c r="BK17" s="45">
        <v>0</v>
      </c>
      <c r="BL17" s="45">
        <v>0.4</v>
      </c>
      <c r="BM17" s="45">
        <v>4.2000000000000003E-2</v>
      </c>
      <c r="BN17" s="45">
        <v>1.2999999999999999E-2</v>
      </c>
      <c r="BO17" s="45">
        <v>1.7000000000000001E-2</v>
      </c>
      <c r="BP17" s="45">
        <v>0</v>
      </c>
      <c r="BQ17" s="45">
        <v>160</v>
      </c>
      <c r="BR17" s="44" t="s">
        <v>321</v>
      </c>
      <c r="BS17" s="45">
        <v>115</v>
      </c>
      <c r="BT17" s="44" t="s">
        <v>330</v>
      </c>
      <c r="BU17" s="45">
        <v>10</v>
      </c>
    </row>
    <row r="18" spans="2:73" ht="28.8" x14ac:dyDescent="0.3">
      <c r="B18" t="s">
        <v>96</v>
      </c>
      <c r="C18">
        <v>0.88</v>
      </c>
      <c r="D18" t="s">
        <v>49</v>
      </c>
      <c r="E18">
        <v>68</v>
      </c>
      <c r="I18">
        <v>68</v>
      </c>
      <c r="L18" s="2">
        <f t="shared" si="0"/>
        <v>68</v>
      </c>
      <c r="M18" s="2"/>
      <c r="O18" s="2"/>
      <c r="P18" s="2"/>
      <c r="Q18" s="2">
        <f t="shared" si="1"/>
        <v>77.272727272727266</v>
      </c>
      <c r="R18" s="1">
        <f t="shared" si="2"/>
        <v>1.1363636363636365</v>
      </c>
      <c r="S18">
        <f t="shared" si="3"/>
        <v>1.4705882352941176E-2</v>
      </c>
      <c r="U18" s="48" t="s">
        <v>357</v>
      </c>
      <c r="V18" s="48" t="s">
        <v>358</v>
      </c>
      <c r="W18" s="49">
        <v>87.71</v>
      </c>
      <c r="X18" s="49">
        <v>36</v>
      </c>
      <c r="Y18" s="49">
        <v>2.97</v>
      </c>
      <c r="Z18" s="49">
        <v>0.79</v>
      </c>
      <c r="AA18" s="49">
        <v>2.2000000000000002</v>
      </c>
      <c r="AB18" s="49">
        <v>6.33</v>
      </c>
      <c r="AC18" s="49">
        <v>3.3</v>
      </c>
      <c r="AD18" s="49">
        <v>0.85</v>
      </c>
      <c r="AE18" s="49">
        <v>138</v>
      </c>
      <c r="AF18" s="49">
        <v>6.2</v>
      </c>
      <c r="AG18" s="49">
        <v>50</v>
      </c>
      <c r="AH18" s="49">
        <v>58</v>
      </c>
      <c r="AI18" s="49">
        <v>554</v>
      </c>
      <c r="AJ18" s="49">
        <v>56</v>
      </c>
      <c r="AK18" s="49">
        <v>1.07</v>
      </c>
      <c r="AL18" s="49">
        <v>0.14899999999999999</v>
      </c>
      <c r="AM18" s="49">
        <v>0.16</v>
      </c>
      <c r="AN18" s="49">
        <v>0.1</v>
      </c>
      <c r="AO18" s="49">
        <v>133</v>
      </c>
      <c r="AP18" s="49">
        <v>8.5999999999999993E-2</v>
      </c>
      <c r="AQ18" s="49">
        <v>9.8000000000000004E-2</v>
      </c>
      <c r="AR18" s="49">
        <v>1.3129999999999999</v>
      </c>
      <c r="AS18" s="49">
        <v>0.4</v>
      </c>
      <c r="AT18" s="49">
        <v>0.09</v>
      </c>
      <c r="AU18" s="49">
        <v>152</v>
      </c>
      <c r="AV18" s="49">
        <v>0</v>
      </c>
      <c r="AW18" s="49">
        <v>152</v>
      </c>
      <c r="AX18" s="49">
        <v>152</v>
      </c>
      <c r="AY18" s="49">
        <v>12.8</v>
      </c>
      <c r="AZ18" s="49">
        <v>0</v>
      </c>
      <c r="BA18" s="49">
        <v>8424</v>
      </c>
      <c r="BB18" s="49">
        <v>421</v>
      </c>
      <c r="BC18" s="49">
        <v>0</v>
      </c>
      <c r="BD18" s="49">
        <v>0</v>
      </c>
      <c r="BE18" s="49">
        <v>5054</v>
      </c>
      <c r="BF18" s="49">
        <v>0</v>
      </c>
      <c r="BG18" s="49">
        <v>0</v>
      </c>
      <c r="BH18" s="49">
        <v>5561</v>
      </c>
      <c r="BI18" s="49">
        <v>0.75</v>
      </c>
      <c r="BJ18" s="49">
        <v>0</v>
      </c>
      <c r="BK18" s="49">
        <v>0</v>
      </c>
      <c r="BL18" s="49">
        <v>1640</v>
      </c>
      <c r="BM18" s="49">
        <v>0.13200000000000001</v>
      </c>
      <c r="BN18" s="49">
        <v>0.29499999999999998</v>
      </c>
      <c r="BO18" s="49">
        <v>0.124</v>
      </c>
      <c r="BP18" s="49">
        <v>0</v>
      </c>
      <c r="BQ18" s="49">
        <v>60</v>
      </c>
      <c r="BR18" s="48" t="s">
        <v>321</v>
      </c>
      <c r="BS18" s="49">
        <v>3.8</v>
      </c>
      <c r="BT18" s="48" t="s">
        <v>359</v>
      </c>
      <c r="BU18" s="49">
        <v>5</v>
      </c>
    </row>
    <row r="19" spans="2:73" ht="72" x14ac:dyDescent="0.3">
      <c r="B19" t="s">
        <v>62</v>
      </c>
      <c r="C19">
        <v>0.97</v>
      </c>
      <c r="D19" t="s">
        <v>50</v>
      </c>
      <c r="E19">
        <v>247</v>
      </c>
      <c r="F19">
        <v>482</v>
      </c>
      <c r="G19">
        <v>730</v>
      </c>
      <c r="I19">
        <v>247</v>
      </c>
      <c r="J19">
        <f>F19-E19</f>
        <v>235</v>
      </c>
      <c r="K19">
        <f>G19-F19</f>
        <v>248</v>
      </c>
      <c r="L19" s="2">
        <f t="shared" si="0"/>
        <v>243.33333333333334</v>
      </c>
      <c r="M19" s="2">
        <f>_xlfn.STDEV.P(I19:K19)</f>
        <v>5.9066817155564495</v>
      </c>
      <c r="N19" s="1">
        <f>C19*E19/453.5</f>
        <v>0.52831312017640575</v>
      </c>
      <c r="O19" s="2"/>
      <c r="P19" s="2"/>
      <c r="Q19" s="2">
        <f t="shared" si="1"/>
        <v>250.85910652920964</v>
      </c>
      <c r="R19" s="1">
        <f t="shared" si="2"/>
        <v>1.0309278350515465</v>
      </c>
      <c r="S19">
        <f t="shared" si="3"/>
        <v>4.10958904109589E-3</v>
      </c>
      <c r="U19" s="51" t="s">
        <v>362</v>
      </c>
      <c r="V19" s="51" t="s">
        <v>363</v>
      </c>
      <c r="W19" s="52">
        <v>85.33</v>
      </c>
      <c r="X19" s="52">
        <v>59</v>
      </c>
      <c r="Y19" s="52">
        <v>0.27</v>
      </c>
      <c r="Z19" s="52">
        <v>0.2</v>
      </c>
      <c r="AA19" s="52">
        <v>0.14000000000000001</v>
      </c>
      <c r="AB19" s="52">
        <v>14.06</v>
      </c>
      <c r="AC19" s="52">
        <v>2.2999999999999998</v>
      </c>
      <c r="AD19" s="52">
        <v>10.48</v>
      </c>
      <c r="AE19" s="52">
        <v>6</v>
      </c>
      <c r="AF19" s="52">
        <v>0.11</v>
      </c>
      <c r="AG19" s="52">
        <v>5</v>
      </c>
      <c r="AH19" s="52">
        <v>12</v>
      </c>
      <c r="AI19" s="52">
        <v>104</v>
      </c>
      <c r="AJ19" s="52">
        <v>1</v>
      </c>
      <c r="AK19" s="52">
        <v>0.04</v>
      </c>
      <c r="AL19" s="52">
        <v>2.7E-2</v>
      </c>
      <c r="AM19" s="52">
        <v>3.4000000000000002E-2</v>
      </c>
      <c r="AN19" s="52">
        <v>0</v>
      </c>
      <c r="AO19" s="50"/>
      <c r="AP19" s="52">
        <v>1.4999999999999999E-2</v>
      </c>
      <c r="AQ19" s="52">
        <v>2.5000000000000001E-2</v>
      </c>
      <c r="AR19" s="52">
        <v>7.4999999999999997E-2</v>
      </c>
      <c r="AS19" s="52">
        <v>5.0999999999999997E-2</v>
      </c>
      <c r="AT19" s="52">
        <v>3.4000000000000002E-2</v>
      </c>
      <c r="AU19" s="52">
        <v>3</v>
      </c>
      <c r="AV19" s="50"/>
      <c r="AW19" s="52">
        <v>3</v>
      </c>
      <c r="AX19" s="50"/>
      <c r="AY19" s="52">
        <v>3.4</v>
      </c>
      <c r="AZ19" s="50"/>
      <c r="BA19" s="52">
        <v>55</v>
      </c>
      <c r="BB19" s="52">
        <v>3</v>
      </c>
      <c r="BC19" s="50"/>
      <c r="BD19" s="52">
        <v>0</v>
      </c>
      <c r="BE19" s="52">
        <v>27</v>
      </c>
      <c r="BF19" s="52">
        <v>12</v>
      </c>
      <c r="BG19" s="52">
        <v>0</v>
      </c>
      <c r="BH19" s="52">
        <v>31</v>
      </c>
      <c r="BI19" s="52">
        <v>0.24</v>
      </c>
      <c r="BJ19" s="50"/>
      <c r="BK19" s="50"/>
      <c r="BL19" s="52">
        <v>2.6</v>
      </c>
      <c r="BM19" s="50"/>
      <c r="BN19" s="50"/>
      <c r="BO19" s="50"/>
      <c r="BP19" s="50"/>
      <c r="BQ19" s="52">
        <v>109</v>
      </c>
      <c r="BR19" s="51" t="s">
        <v>330</v>
      </c>
      <c r="BS19" s="52">
        <v>260</v>
      </c>
      <c r="BT19" s="51" t="s">
        <v>364</v>
      </c>
      <c r="BU19" s="52">
        <v>11</v>
      </c>
    </row>
    <row r="20" spans="2:73" ht="72" x14ac:dyDescent="0.3">
      <c r="B20" t="s">
        <v>59</v>
      </c>
      <c r="C20">
        <v>0.98</v>
      </c>
      <c r="D20" t="s">
        <v>50</v>
      </c>
      <c r="E20">
        <v>117</v>
      </c>
      <c r="I20">
        <v>117</v>
      </c>
      <c r="L20" s="2">
        <f t="shared" si="0"/>
        <v>117</v>
      </c>
      <c r="M20" s="2"/>
      <c r="N20" s="1">
        <f>C20*E20/453.5</f>
        <v>0.2528335170893054</v>
      </c>
      <c r="O20" s="2"/>
      <c r="P20" s="2"/>
      <c r="Q20" s="2">
        <f t="shared" si="1"/>
        <v>119.38775510204081</v>
      </c>
      <c r="R20" s="1">
        <f t="shared" si="2"/>
        <v>1.0204081632653061</v>
      </c>
      <c r="S20">
        <f t="shared" si="3"/>
        <v>8.5470085470085479E-3</v>
      </c>
      <c r="U20" s="65" t="s">
        <v>373</v>
      </c>
      <c r="V20" s="65" t="s">
        <v>374</v>
      </c>
      <c r="W20" s="66">
        <v>94.52</v>
      </c>
      <c r="X20" s="66">
        <v>18</v>
      </c>
      <c r="Y20" s="66">
        <v>0.88</v>
      </c>
      <c r="Z20" s="66">
        <v>0.2</v>
      </c>
      <c r="AA20" s="66">
        <v>0.5</v>
      </c>
      <c r="AB20" s="66">
        <v>3.89</v>
      </c>
      <c r="AC20" s="66">
        <v>1.2</v>
      </c>
      <c r="AD20" s="66">
        <v>2.63</v>
      </c>
      <c r="AE20" s="66">
        <v>10</v>
      </c>
      <c r="AF20" s="66">
        <v>0.27</v>
      </c>
      <c r="AG20" s="66">
        <v>11</v>
      </c>
      <c r="AH20" s="66">
        <v>24</v>
      </c>
      <c r="AI20" s="66">
        <v>237</v>
      </c>
      <c r="AJ20" s="66">
        <v>5</v>
      </c>
      <c r="AK20" s="66">
        <v>0.17</v>
      </c>
      <c r="AL20" s="66">
        <v>5.8999999999999997E-2</v>
      </c>
      <c r="AM20" s="66">
        <v>0.114</v>
      </c>
      <c r="AN20" s="66">
        <v>0</v>
      </c>
      <c r="AO20" s="66">
        <v>13.7</v>
      </c>
      <c r="AP20" s="66">
        <v>3.6999999999999998E-2</v>
      </c>
      <c r="AQ20" s="66">
        <v>1.9E-2</v>
      </c>
      <c r="AR20" s="66">
        <v>0.59399999999999997</v>
      </c>
      <c r="AS20" s="66">
        <v>8.8999999999999996E-2</v>
      </c>
      <c r="AT20" s="66">
        <v>0.08</v>
      </c>
      <c r="AU20" s="66">
        <v>15</v>
      </c>
      <c r="AV20" s="66">
        <v>0</v>
      </c>
      <c r="AW20" s="66">
        <v>15</v>
      </c>
      <c r="AX20" s="66">
        <v>15</v>
      </c>
      <c r="AY20" s="66">
        <v>6.7</v>
      </c>
      <c r="AZ20" s="66">
        <v>0</v>
      </c>
      <c r="BA20" s="66">
        <v>833</v>
      </c>
      <c r="BB20" s="66">
        <v>42</v>
      </c>
      <c r="BC20" s="66">
        <v>0</v>
      </c>
      <c r="BD20" s="66">
        <v>101</v>
      </c>
      <c r="BE20" s="66">
        <v>449</v>
      </c>
      <c r="BF20" s="66">
        <v>0</v>
      </c>
      <c r="BG20" s="66">
        <v>2573</v>
      </c>
      <c r="BH20" s="66">
        <v>123</v>
      </c>
      <c r="BI20" s="66">
        <v>0.54</v>
      </c>
      <c r="BJ20" s="66">
        <v>0</v>
      </c>
      <c r="BK20" s="66">
        <v>0</v>
      </c>
      <c r="BL20" s="66">
        <v>7.9</v>
      </c>
      <c r="BM20" s="66">
        <v>2.8000000000000001E-2</v>
      </c>
      <c r="BN20" s="66">
        <v>3.1E-2</v>
      </c>
      <c r="BO20" s="66">
        <v>8.3000000000000004E-2</v>
      </c>
      <c r="BP20" s="66">
        <v>0</v>
      </c>
      <c r="BQ20" s="66">
        <v>149</v>
      </c>
      <c r="BR20" s="65" t="s">
        <v>375</v>
      </c>
      <c r="BS20" s="66">
        <v>180</v>
      </c>
      <c r="BT20" s="65" t="s">
        <v>376</v>
      </c>
      <c r="BU20" s="66">
        <v>9</v>
      </c>
    </row>
    <row r="21" spans="2:73" ht="72" x14ac:dyDescent="0.3">
      <c r="B21" t="s">
        <v>44</v>
      </c>
      <c r="C21">
        <v>0.98</v>
      </c>
      <c r="D21" t="s">
        <v>50</v>
      </c>
      <c r="E21">
        <v>236</v>
      </c>
      <c r="I21">
        <v>236</v>
      </c>
      <c r="L21" s="2">
        <f t="shared" si="0"/>
        <v>236</v>
      </c>
      <c r="M21" s="2"/>
      <c r="N21" s="1">
        <f>C21*E21/453.5</f>
        <v>0.50998897464167581</v>
      </c>
      <c r="O21" s="2"/>
      <c r="P21" s="2"/>
      <c r="Q21" s="2">
        <f t="shared" si="1"/>
        <v>240.81632653061226</v>
      </c>
      <c r="R21" s="1">
        <f t="shared" si="2"/>
        <v>1.0204081632653061</v>
      </c>
      <c r="S21">
        <f t="shared" si="3"/>
        <v>4.2372881355932203E-3</v>
      </c>
      <c r="U21" s="67" t="s">
        <v>377</v>
      </c>
      <c r="V21" s="67" t="s">
        <v>378</v>
      </c>
      <c r="W21" s="68">
        <v>74.89</v>
      </c>
      <c r="X21" s="68">
        <v>93</v>
      </c>
      <c r="Y21" s="68">
        <v>2.5</v>
      </c>
      <c r="Z21" s="68">
        <v>0.13</v>
      </c>
      <c r="AA21" s="68">
        <v>1.33</v>
      </c>
      <c r="AB21" s="68">
        <v>21.15</v>
      </c>
      <c r="AC21" s="68">
        <v>2.2000000000000002</v>
      </c>
      <c r="AD21" s="68">
        <v>1.18</v>
      </c>
      <c r="AE21" s="68">
        <v>15</v>
      </c>
      <c r="AF21" s="68">
        <v>1.08</v>
      </c>
      <c r="AG21" s="68">
        <v>28</v>
      </c>
      <c r="AH21" s="68">
        <v>70</v>
      </c>
      <c r="AI21" s="68">
        <v>535</v>
      </c>
      <c r="AJ21" s="68">
        <v>10</v>
      </c>
      <c r="AK21" s="68">
        <v>0.36</v>
      </c>
      <c r="AL21" s="68">
        <v>0.11799999999999999</v>
      </c>
      <c r="AM21" s="68">
        <v>0.219</v>
      </c>
      <c r="AN21" s="68">
        <v>0.4</v>
      </c>
      <c r="AO21" s="68">
        <v>9.6</v>
      </c>
      <c r="AP21" s="68">
        <v>6.4000000000000001E-2</v>
      </c>
      <c r="AQ21" s="68">
        <v>4.8000000000000001E-2</v>
      </c>
      <c r="AR21" s="68">
        <v>1.41</v>
      </c>
      <c r="AS21" s="68">
        <v>0.376</v>
      </c>
      <c r="AT21" s="68">
        <v>0.311</v>
      </c>
      <c r="AU21" s="68">
        <v>28</v>
      </c>
      <c r="AV21" s="68">
        <v>0</v>
      </c>
      <c r="AW21" s="68">
        <v>28</v>
      </c>
      <c r="AX21" s="68">
        <v>28</v>
      </c>
      <c r="AY21" s="68">
        <v>14.8</v>
      </c>
      <c r="AZ21" s="68">
        <v>0</v>
      </c>
      <c r="BA21" s="68">
        <v>10</v>
      </c>
      <c r="BB21" s="68">
        <v>1</v>
      </c>
      <c r="BC21" s="68">
        <v>0</v>
      </c>
      <c r="BD21" s="68">
        <v>0</v>
      </c>
      <c r="BE21" s="68">
        <v>6</v>
      </c>
      <c r="BF21" s="68">
        <v>0</v>
      </c>
      <c r="BG21" s="68">
        <v>0</v>
      </c>
      <c r="BH21" s="68">
        <v>30</v>
      </c>
      <c r="BI21" s="68">
        <v>0.04</v>
      </c>
      <c r="BJ21" s="68">
        <v>0</v>
      </c>
      <c r="BK21" s="68">
        <v>0</v>
      </c>
      <c r="BL21" s="68">
        <v>2</v>
      </c>
      <c r="BM21" s="68">
        <v>3.4000000000000002E-2</v>
      </c>
      <c r="BN21" s="68">
        <v>3.0000000000000001E-3</v>
      </c>
      <c r="BO21" s="68">
        <v>5.7000000000000002E-2</v>
      </c>
      <c r="BP21" s="68">
        <v>0</v>
      </c>
      <c r="BQ21" s="68">
        <v>148</v>
      </c>
      <c r="BR21" s="67" t="s">
        <v>314</v>
      </c>
      <c r="BS21" s="68">
        <v>299</v>
      </c>
      <c r="BT21" s="67" t="s">
        <v>379</v>
      </c>
      <c r="BU21" s="68">
        <v>0</v>
      </c>
    </row>
    <row r="22" spans="2:73" ht="43.2" x14ac:dyDescent="0.3">
      <c r="B22" t="s">
        <v>102</v>
      </c>
      <c r="C22">
        <v>0.98</v>
      </c>
      <c r="D22" t="s">
        <v>49</v>
      </c>
      <c r="E22">
        <v>275</v>
      </c>
      <c r="I22">
        <v>275</v>
      </c>
      <c r="L22" s="2">
        <f t="shared" si="0"/>
        <v>275</v>
      </c>
      <c r="M22" s="2"/>
      <c r="O22" s="2">
        <f>E21-120</f>
        <v>116</v>
      </c>
      <c r="P22" s="2"/>
      <c r="Q22" s="2">
        <f t="shared" si="1"/>
        <v>280.61224489795921</v>
      </c>
      <c r="R22" s="1">
        <f t="shared" si="2"/>
        <v>1.0204081632653061</v>
      </c>
      <c r="S22">
        <f t="shared" si="3"/>
        <v>3.6363636363636364E-3</v>
      </c>
      <c r="U22" s="69" t="s">
        <v>380</v>
      </c>
      <c r="V22" s="69" t="s">
        <v>381</v>
      </c>
      <c r="W22" s="70">
        <v>95.27</v>
      </c>
      <c r="X22" s="70">
        <v>16</v>
      </c>
      <c r="Y22" s="70">
        <v>0.68</v>
      </c>
      <c r="Z22" s="70">
        <v>0.1</v>
      </c>
      <c r="AA22" s="70">
        <v>0.55000000000000004</v>
      </c>
      <c r="AB22" s="70">
        <v>3.4</v>
      </c>
      <c r="AC22" s="70">
        <v>1.6</v>
      </c>
      <c r="AD22" s="70">
        <v>1.86</v>
      </c>
      <c r="AE22" s="70">
        <v>25</v>
      </c>
      <c r="AF22" s="70">
        <v>0.34</v>
      </c>
      <c r="AG22" s="70">
        <v>10</v>
      </c>
      <c r="AH22" s="70">
        <v>20</v>
      </c>
      <c r="AI22" s="70">
        <v>233</v>
      </c>
      <c r="AJ22" s="70">
        <v>39</v>
      </c>
      <c r="AK22" s="70">
        <v>0.28000000000000003</v>
      </c>
      <c r="AL22" s="70">
        <v>0.05</v>
      </c>
      <c r="AM22" s="70">
        <v>6.9000000000000006E-2</v>
      </c>
      <c r="AN22" s="70">
        <v>0.6</v>
      </c>
      <c r="AO22" s="70">
        <v>14.8</v>
      </c>
      <c r="AP22" s="70">
        <v>1.2E-2</v>
      </c>
      <c r="AQ22" s="70">
        <v>3.9E-2</v>
      </c>
      <c r="AR22" s="70">
        <v>0.254</v>
      </c>
      <c r="AS22" s="70">
        <v>0.16500000000000001</v>
      </c>
      <c r="AT22" s="70">
        <v>7.0999999999999994E-2</v>
      </c>
      <c r="AU22" s="70">
        <v>25</v>
      </c>
      <c r="AV22" s="70">
        <v>0</v>
      </c>
      <c r="AW22" s="70">
        <v>25</v>
      </c>
      <c r="AX22" s="70">
        <v>25</v>
      </c>
      <c r="AY22" s="70">
        <v>6.5</v>
      </c>
      <c r="AZ22" s="70">
        <v>0</v>
      </c>
      <c r="BA22" s="70">
        <v>7</v>
      </c>
      <c r="BB22" s="70">
        <v>0</v>
      </c>
      <c r="BC22" s="70">
        <v>0</v>
      </c>
      <c r="BD22" s="70">
        <v>0</v>
      </c>
      <c r="BE22" s="70">
        <v>4</v>
      </c>
      <c r="BF22" s="70">
        <v>0</v>
      </c>
      <c r="BG22" s="70">
        <v>0</v>
      </c>
      <c r="BH22" s="70">
        <v>10</v>
      </c>
      <c r="BI22" s="70">
        <v>0</v>
      </c>
      <c r="BJ22" s="70">
        <v>0</v>
      </c>
      <c r="BK22" s="70">
        <v>0</v>
      </c>
      <c r="BL22" s="70">
        <v>1.3</v>
      </c>
      <c r="BM22" s="70">
        <v>3.2000000000000001E-2</v>
      </c>
      <c r="BN22" s="70">
        <v>1.7000000000000001E-2</v>
      </c>
      <c r="BO22" s="70">
        <v>4.8000000000000001E-2</v>
      </c>
      <c r="BP22" s="70">
        <v>0</v>
      </c>
      <c r="BQ22" s="70">
        <v>116</v>
      </c>
      <c r="BR22" s="69" t="s">
        <v>382</v>
      </c>
      <c r="BS22" s="70">
        <v>9</v>
      </c>
      <c r="BT22" s="69" t="s">
        <v>383</v>
      </c>
      <c r="BU22" s="70">
        <v>10</v>
      </c>
    </row>
    <row r="23" spans="2:73" ht="100.8" x14ac:dyDescent="0.3">
      <c r="B23" t="s">
        <v>43</v>
      </c>
      <c r="C23">
        <v>0.98</v>
      </c>
      <c r="D23" t="s">
        <v>50</v>
      </c>
      <c r="E23">
        <v>309</v>
      </c>
      <c r="I23">
        <v>309</v>
      </c>
      <c r="L23" s="2">
        <f t="shared" si="0"/>
        <v>309</v>
      </c>
      <c r="M23" s="2"/>
      <c r="N23" s="1">
        <f>C23*E23/453.5</f>
        <v>0.66773980154355017</v>
      </c>
      <c r="O23" s="2"/>
      <c r="P23" s="2"/>
      <c r="Q23" s="2">
        <f t="shared" si="1"/>
        <v>315.30612244897958</v>
      </c>
      <c r="R23" s="1">
        <f t="shared" si="2"/>
        <v>1.0204081632653061</v>
      </c>
      <c r="S23">
        <f t="shared" si="3"/>
        <v>3.2362459546925568E-3</v>
      </c>
      <c r="U23" s="71" t="s">
        <v>384</v>
      </c>
      <c r="V23" s="71" t="s">
        <v>385</v>
      </c>
      <c r="W23" s="72">
        <v>75.78</v>
      </c>
      <c r="X23" s="72">
        <v>90</v>
      </c>
      <c r="Y23" s="72">
        <v>2.0099999999999998</v>
      </c>
      <c r="Z23" s="72">
        <v>0.15</v>
      </c>
      <c r="AA23" s="72">
        <v>1.35</v>
      </c>
      <c r="AB23" s="72">
        <v>20.71</v>
      </c>
      <c r="AC23" s="72">
        <v>3.3</v>
      </c>
      <c r="AD23" s="72">
        <v>6.48</v>
      </c>
      <c r="AE23" s="72">
        <v>38</v>
      </c>
      <c r="AF23" s="72">
        <v>0.69</v>
      </c>
      <c r="AG23" s="72">
        <v>27</v>
      </c>
      <c r="AH23" s="72">
        <v>54</v>
      </c>
      <c r="AI23" s="72">
        <v>475</v>
      </c>
      <c r="AJ23" s="72">
        <v>36</v>
      </c>
      <c r="AK23" s="72">
        <v>0.32</v>
      </c>
      <c r="AL23" s="72">
        <v>0.161</v>
      </c>
      <c r="AM23" s="72">
        <v>0.497</v>
      </c>
      <c r="AN23" s="72">
        <v>0.2</v>
      </c>
      <c r="AO23" s="72">
        <v>19.600000000000001</v>
      </c>
      <c r="AP23" s="72">
        <v>0.107</v>
      </c>
      <c r="AQ23" s="72">
        <v>0.106</v>
      </c>
      <c r="AR23" s="72">
        <v>1.4870000000000001</v>
      </c>
      <c r="AS23" s="72">
        <v>0.88400000000000001</v>
      </c>
      <c r="AT23" s="72">
        <v>0.28599999999999998</v>
      </c>
      <c r="AU23" s="72">
        <v>6</v>
      </c>
      <c r="AV23" s="72">
        <v>0</v>
      </c>
      <c r="AW23" s="72">
        <v>6</v>
      </c>
      <c r="AX23" s="72">
        <v>6</v>
      </c>
      <c r="AY23" s="72">
        <v>13.1</v>
      </c>
      <c r="AZ23" s="72">
        <v>0</v>
      </c>
      <c r="BA23" s="72">
        <v>19218</v>
      </c>
      <c r="BB23" s="72">
        <v>961</v>
      </c>
      <c r="BC23" s="72">
        <v>0</v>
      </c>
      <c r="BD23" s="72">
        <v>43</v>
      </c>
      <c r="BE23" s="72">
        <v>11509</v>
      </c>
      <c r="BF23" s="72">
        <v>0</v>
      </c>
      <c r="BG23" s="72">
        <v>0</v>
      </c>
      <c r="BH23" s="72">
        <v>0</v>
      </c>
      <c r="BI23" s="72">
        <v>0.71</v>
      </c>
      <c r="BJ23" s="72">
        <v>0</v>
      </c>
      <c r="BK23" s="72">
        <v>0</v>
      </c>
      <c r="BL23" s="72">
        <v>2.2999999999999998</v>
      </c>
      <c r="BM23" s="72">
        <v>5.1999999999999998E-2</v>
      </c>
      <c r="BN23" s="72">
        <v>2E-3</v>
      </c>
      <c r="BO23" s="72">
        <v>9.1999999999999998E-2</v>
      </c>
      <c r="BP23" s="72">
        <v>0</v>
      </c>
      <c r="BQ23" s="72">
        <v>200</v>
      </c>
      <c r="BR23" s="71" t="s">
        <v>386</v>
      </c>
      <c r="BS23" s="72">
        <v>180</v>
      </c>
      <c r="BT23" s="71" t="s">
        <v>364</v>
      </c>
      <c r="BU23" s="72">
        <v>22</v>
      </c>
    </row>
    <row r="24" spans="2:73" ht="28.8" x14ac:dyDescent="0.3">
      <c r="B24" t="s">
        <v>95</v>
      </c>
      <c r="C24">
        <v>0.98</v>
      </c>
      <c r="D24" t="s">
        <v>49</v>
      </c>
      <c r="E24">
        <v>357</v>
      </c>
      <c r="I24">
        <v>357</v>
      </c>
      <c r="L24" s="2">
        <f t="shared" si="0"/>
        <v>357</v>
      </c>
      <c r="M24" s="2"/>
      <c r="O24" s="2"/>
      <c r="P24" s="2"/>
      <c r="Q24" s="2">
        <f t="shared" si="1"/>
        <v>364.28571428571428</v>
      </c>
      <c r="R24" s="1">
        <f t="shared" si="2"/>
        <v>1.0204081632653061</v>
      </c>
      <c r="S24">
        <f t="shared" si="3"/>
        <v>2.8011204481792717E-3</v>
      </c>
      <c r="U24" s="73" t="s">
        <v>387</v>
      </c>
      <c r="V24" s="73" t="s">
        <v>388</v>
      </c>
      <c r="W24" s="74">
        <v>91.4</v>
      </c>
      <c r="X24" s="74">
        <v>23</v>
      </c>
      <c r="Y24" s="74">
        <v>2.86</v>
      </c>
      <c r="Z24" s="74">
        <v>0.39</v>
      </c>
      <c r="AA24" s="74">
        <v>1.72</v>
      </c>
      <c r="AB24" s="74">
        <v>3.63</v>
      </c>
      <c r="AC24" s="74">
        <v>2.2000000000000002</v>
      </c>
      <c r="AD24" s="74">
        <v>0.42</v>
      </c>
      <c r="AE24" s="74">
        <v>99</v>
      </c>
      <c r="AF24" s="74">
        <v>2.71</v>
      </c>
      <c r="AG24" s="74">
        <v>79</v>
      </c>
      <c r="AH24" s="74">
        <v>49</v>
      </c>
      <c r="AI24" s="74">
        <v>558</v>
      </c>
      <c r="AJ24" s="74">
        <v>79</v>
      </c>
      <c r="AK24" s="74">
        <v>0.53</v>
      </c>
      <c r="AL24" s="74">
        <v>0.13</v>
      </c>
      <c r="AM24" s="74">
        <v>0.89700000000000002</v>
      </c>
      <c r="AN24" s="74">
        <v>1</v>
      </c>
      <c r="AO24" s="74">
        <v>28.1</v>
      </c>
      <c r="AP24" s="74">
        <v>7.8E-2</v>
      </c>
      <c r="AQ24" s="74">
        <v>0.189</v>
      </c>
      <c r="AR24" s="74">
        <v>0.72399999999999998</v>
      </c>
      <c r="AS24" s="74">
        <v>6.5000000000000002E-2</v>
      </c>
      <c r="AT24" s="74">
        <v>0.19500000000000001</v>
      </c>
      <c r="AU24" s="74">
        <v>194</v>
      </c>
      <c r="AV24" s="74">
        <v>0</v>
      </c>
      <c r="AW24" s="74">
        <v>194</v>
      </c>
      <c r="AX24" s="74">
        <v>194</v>
      </c>
      <c r="AY24" s="74">
        <v>19.3</v>
      </c>
      <c r="AZ24" s="74">
        <v>0</v>
      </c>
      <c r="BA24" s="74">
        <v>9377</v>
      </c>
      <c r="BB24" s="74">
        <v>469</v>
      </c>
      <c r="BC24" s="74">
        <v>0</v>
      </c>
      <c r="BD24" s="74">
        <v>0</v>
      </c>
      <c r="BE24" s="74">
        <v>5626</v>
      </c>
      <c r="BF24" s="74">
        <v>0</v>
      </c>
      <c r="BG24" s="74">
        <v>0</v>
      </c>
      <c r="BH24" s="74">
        <v>12198</v>
      </c>
      <c r="BI24" s="74">
        <v>2.0299999999999998</v>
      </c>
      <c r="BJ24" s="74">
        <v>0</v>
      </c>
      <c r="BK24" s="74">
        <v>0</v>
      </c>
      <c r="BL24" s="74">
        <v>482.9</v>
      </c>
      <c r="BM24" s="74">
        <v>6.3E-2</v>
      </c>
      <c r="BN24" s="74">
        <v>0.01</v>
      </c>
      <c r="BO24" s="74">
        <v>0.16500000000000001</v>
      </c>
      <c r="BP24" s="74">
        <v>0</v>
      </c>
      <c r="BQ24" s="74">
        <v>30</v>
      </c>
      <c r="BR24" s="73" t="s">
        <v>386</v>
      </c>
      <c r="BS24" s="74">
        <v>340</v>
      </c>
      <c r="BT24" s="73" t="s">
        <v>389</v>
      </c>
      <c r="BU24" s="74">
        <v>28</v>
      </c>
    </row>
    <row r="25" spans="2:73" ht="57.6" x14ac:dyDescent="0.3">
      <c r="B25" t="s">
        <v>94</v>
      </c>
      <c r="C25">
        <v>0.98</v>
      </c>
      <c r="D25" t="s">
        <v>49</v>
      </c>
      <c r="E25">
        <v>426</v>
      </c>
      <c r="I25">
        <v>426</v>
      </c>
      <c r="L25" s="2">
        <f t="shared" si="0"/>
        <v>426</v>
      </c>
      <c r="M25" s="2"/>
      <c r="O25" s="2">
        <v>90</v>
      </c>
      <c r="P25" s="2"/>
      <c r="Q25" s="2">
        <f t="shared" si="1"/>
        <v>434.69387755102042</v>
      </c>
      <c r="R25" s="1">
        <f t="shared" si="2"/>
        <v>1.0204081632653061</v>
      </c>
      <c r="S25">
        <f t="shared" si="3"/>
        <v>2.3474178403755869E-3</v>
      </c>
      <c r="U25" s="76" t="s">
        <v>390</v>
      </c>
      <c r="V25" s="76" t="s">
        <v>391</v>
      </c>
      <c r="W25" s="77">
        <v>84.04</v>
      </c>
      <c r="X25" s="77">
        <v>49</v>
      </c>
      <c r="Y25" s="77">
        <v>4.28</v>
      </c>
      <c r="Z25" s="77">
        <v>0.93</v>
      </c>
      <c r="AA25" s="77">
        <v>2.0099999999999998</v>
      </c>
      <c r="AB25" s="77">
        <v>8.75</v>
      </c>
      <c r="AC25" s="77">
        <v>3.6</v>
      </c>
      <c r="AD25" s="77">
        <v>2.2599999999999998</v>
      </c>
      <c r="AE25" s="77">
        <v>150</v>
      </c>
      <c r="AF25" s="77">
        <v>1.47</v>
      </c>
      <c r="AG25" s="77">
        <v>47</v>
      </c>
      <c r="AH25" s="77">
        <v>92</v>
      </c>
      <c r="AI25" s="77">
        <v>491</v>
      </c>
      <c r="AJ25" s="77">
        <v>38</v>
      </c>
      <c r="AK25" s="77">
        <v>0.56000000000000005</v>
      </c>
      <c r="AL25" s="77">
        <v>1.4990000000000001</v>
      </c>
      <c r="AM25" s="77">
        <v>0.65900000000000003</v>
      </c>
      <c r="AN25" s="77">
        <v>0.9</v>
      </c>
      <c r="AO25" s="77">
        <v>120</v>
      </c>
      <c r="AP25" s="77">
        <v>0.11</v>
      </c>
      <c r="AQ25" s="77">
        <v>0.13</v>
      </c>
      <c r="AR25" s="77">
        <v>1</v>
      </c>
      <c r="AS25" s="77">
        <v>9.0999999999999998E-2</v>
      </c>
      <c r="AT25" s="77">
        <v>0.27100000000000002</v>
      </c>
      <c r="AU25" s="77">
        <v>141</v>
      </c>
      <c r="AV25" s="77">
        <v>0</v>
      </c>
      <c r="AW25" s="77">
        <v>141</v>
      </c>
      <c r="AX25" s="77">
        <v>141</v>
      </c>
      <c r="AY25" s="77">
        <v>0.8</v>
      </c>
      <c r="AZ25" s="77">
        <v>0</v>
      </c>
      <c r="BA25" s="77">
        <v>9990</v>
      </c>
      <c r="BB25" s="77">
        <v>500</v>
      </c>
      <c r="BC25" s="77">
        <v>0</v>
      </c>
      <c r="BD25" s="77">
        <v>54</v>
      </c>
      <c r="BE25" s="77">
        <v>5927</v>
      </c>
      <c r="BF25" s="77">
        <v>81</v>
      </c>
      <c r="BG25" s="77">
        <v>0</v>
      </c>
      <c r="BH25" s="77">
        <v>8198</v>
      </c>
      <c r="BI25" s="77">
        <v>1.54</v>
      </c>
      <c r="BJ25" s="77">
        <v>0</v>
      </c>
      <c r="BK25" s="77">
        <v>0</v>
      </c>
      <c r="BL25" s="77">
        <v>704.8</v>
      </c>
      <c r="BM25" s="77">
        <v>9.0999999999999998E-2</v>
      </c>
      <c r="BN25" s="77">
        <v>5.1999999999999998E-2</v>
      </c>
      <c r="BO25" s="77">
        <v>0.33800000000000002</v>
      </c>
      <c r="BP25" s="77">
        <v>0</v>
      </c>
      <c r="BQ25" s="77">
        <v>16</v>
      </c>
      <c r="BR25" s="76" t="s">
        <v>392</v>
      </c>
      <c r="BS25" s="75"/>
      <c r="BT25" s="76" t="s">
        <v>393</v>
      </c>
      <c r="BU25" s="77">
        <v>28</v>
      </c>
    </row>
    <row r="26" spans="2:73" ht="28.8" x14ac:dyDescent="0.3">
      <c r="B26" t="s">
        <v>30</v>
      </c>
      <c r="C26">
        <v>0.98</v>
      </c>
      <c r="D26" t="s">
        <v>50</v>
      </c>
      <c r="E26">
        <v>428</v>
      </c>
      <c r="I26">
        <v>428</v>
      </c>
      <c r="L26" s="2">
        <f t="shared" si="0"/>
        <v>428</v>
      </c>
      <c r="M26" s="2"/>
      <c r="N26" s="1">
        <f>C26*E26/453.5</f>
        <v>0.92489525909592063</v>
      </c>
      <c r="O26" s="2"/>
      <c r="P26" s="2"/>
      <c r="Q26" s="2">
        <f t="shared" si="1"/>
        <v>436.73469387755102</v>
      </c>
      <c r="R26" s="1">
        <f t="shared" si="2"/>
        <v>1.0204081632653061</v>
      </c>
      <c r="S26">
        <f t="shared" si="3"/>
        <v>2.3364485981308409E-3</v>
      </c>
      <c r="U26" s="46" t="s">
        <v>360</v>
      </c>
      <c r="V26" s="46" t="s">
        <v>361</v>
      </c>
      <c r="W26" s="47">
        <v>89.11</v>
      </c>
      <c r="X26" s="47">
        <v>40</v>
      </c>
      <c r="Y26" s="47">
        <v>1.1000000000000001</v>
      </c>
      <c r="Z26" s="47">
        <v>0.1</v>
      </c>
      <c r="AA26" s="47">
        <v>0.35</v>
      </c>
      <c r="AB26" s="47">
        <v>9.34</v>
      </c>
      <c r="AC26" s="47">
        <v>1.7</v>
      </c>
      <c r="AD26" s="47">
        <v>4.24</v>
      </c>
      <c r="AE26" s="47">
        <v>23</v>
      </c>
      <c r="AF26" s="47">
        <v>0.21</v>
      </c>
      <c r="AG26" s="47">
        <v>10</v>
      </c>
      <c r="AH26" s="47">
        <v>29</v>
      </c>
      <c r="AI26" s="47">
        <v>146</v>
      </c>
      <c r="AJ26" s="47">
        <v>4</v>
      </c>
      <c r="AK26" s="47">
        <v>0.17</v>
      </c>
      <c r="AL26" s="47">
        <v>3.9E-2</v>
      </c>
      <c r="AM26" s="47">
        <v>0.129</v>
      </c>
      <c r="AN26" s="47">
        <v>0.5</v>
      </c>
      <c r="AO26" s="47">
        <v>7.4</v>
      </c>
      <c r="AP26" s="47">
        <v>4.5999999999999999E-2</v>
      </c>
      <c r="AQ26" s="47">
        <v>2.7E-2</v>
      </c>
      <c r="AR26" s="47">
        <v>0.11600000000000001</v>
      </c>
      <c r="AS26" s="47">
        <v>0.123</v>
      </c>
      <c r="AT26" s="47">
        <v>0.12</v>
      </c>
      <c r="AU26" s="47">
        <v>19</v>
      </c>
      <c r="AV26" s="47">
        <v>0</v>
      </c>
      <c r="AW26" s="47">
        <v>19</v>
      </c>
      <c r="AX26" s="47">
        <v>19</v>
      </c>
      <c r="AY26" s="47">
        <v>6.1</v>
      </c>
      <c r="AZ26" s="47">
        <v>0</v>
      </c>
      <c r="BA26" s="47">
        <v>2</v>
      </c>
      <c r="BB26" s="47">
        <v>0</v>
      </c>
      <c r="BC26" s="47">
        <v>0</v>
      </c>
      <c r="BD26" s="47">
        <v>0</v>
      </c>
      <c r="BE26" s="47">
        <v>1</v>
      </c>
      <c r="BF26" s="47">
        <v>0</v>
      </c>
      <c r="BG26" s="47">
        <v>0</v>
      </c>
      <c r="BH26" s="47">
        <v>4</v>
      </c>
      <c r="BI26" s="47">
        <v>0.02</v>
      </c>
      <c r="BJ26" s="47">
        <v>0</v>
      </c>
      <c r="BK26" s="47">
        <v>0</v>
      </c>
      <c r="BL26" s="47">
        <v>0.4</v>
      </c>
      <c r="BM26" s="47">
        <v>4.2000000000000003E-2</v>
      </c>
      <c r="BN26" s="47">
        <v>1.2999999999999999E-2</v>
      </c>
      <c r="BO26" s="47">
        <v>1.7000000000000001E-2</v>
      </c>
      <c r="BP26" s="47">
        <v>0</v>
      </c>
      <c r="BQ26" s="47">
        <v>160</v>
      </c>
      <c r="BR26" s="46" t="s">
        <v>321</v>
      </c>
      <c r="BS26" s="47">
        <v>115</v>
      </c>
      <c r="BT26" s="46" t="s">
        <v>330</v>
      </c>
      <c r="BU26" s="47">
        <v>10</v>
      </c>
    </row>
    <row r="27" spans="2:73" ht="28.8" x14ac:dyDescent="0.3">
      <c r="B27" t="s">
        <v>29</v>
      </c>
      <c r="C27">
        <v>0.98</v>
      </c>
      <c r="D27" t="s">
        <v>50</v>
      </c>
      <c r="E27">
        <v>491</v>
      </c>
      <c r="F27">
        <v>420</v>
      </c>
      <c r="G27">
        <v>437</v>
      </c>
      <c r="I27">
        <v>491</v>
      </c>
      <c r="J27">
        <v>491</v>
      </c>
      <c r="K27">
        <v>420</v>
      </c>
      <c r="L27" s="2">
        <f t="shared" si="0"/>
        <v>467.33333333333331</v>
      </c>
      <c r="M27" s="2">
        <f>_xlfn.STDEV.P(I27:K27)</f>
        <v>33.469720976163252</v>
      </c>
      <c r="N27" s="1">
        <f>C27*E27/453.5</f>
        <v>1.0610363836824697</v>
      </c>
      <c r="O27" s="2"/>
      <c r="P27" s="2"/>
      <c r="Q27" s="2">
        <f t="shared" si="1"/>
        <v>476.8707482993197</v>
      </c>
      <c r="R27" s="1">
        <f t="shared" si="2"/>
        <v>1.0204081632653061</v>
      </c>
      <c r="S27">
        <f t="shared" si="3"/>
        <v>2.1398002853067048E-3</v>
      </c>
      <c r="U27" s="48" t="s">
        <v>360</v>
      </c>
      <c r="V27" s="48" t="s">
        <v>361</v>
      </c>
      <c r="W27" s="49">
        <v>89.11</v>
      </c>
      <c r="X27" s="49">
        <v>40</v>
      </c>
      <c r="Y27" s="49">
        <v>1.1000000000000001</v>
      </c>
      <c r="Z27" s="49">
        <v>0.1</v>
      </c>
      <c r="AA27" s="49">
        <v>0.35</v>
      </c>
      <c r="AB27" s="49">
        <v>9.34</v>
      </c>
      <c r="AC27" s="49">
        <v>1.7</v>
      </c>
      <c r="AD27" s="49">
        <v>4.24</v>
      </c>
      <c r="AE27" s="49">
        <v>23</v>
      </c>
      <c r="AF27" s="49">
        <v>0.21</v>
      </c>
      <c r="AG27" s="49">
        <v>10</v>
      </c>
      <c r="AH27" s="49">
        <v>29</v>
      </c>
      <c r="AI27" s="49">
        <v>146</v>
      </c>
      <c r="AJ27" s="49">
        <v>4</v>
      </c>
      <c r="AK27" s="49">
        <v>0.17</v>
      </c>
      <c r="AL27" s="49">
        <v>3.9E-2</v>
      </c>
      <c r="AM27" s="49">
        <v>0.129</v>
      </c>
      <c r="AN27" s="49">
        <v>0.5</v>
      </c>
      <c r="AO27" s="49">
        <v>7.4</v>
      </c>
      <c r="AP27" s="49">
        <v>4.5999999999999999E-2</v>
      </c>
      <c r="AQ27" s="49">
        <v>2.7E-2</v>
      </c>
      <c r="AR27" s="49">
        <v>0.11600000000000001</v>
      </c>
      <c r="AS27" s="49">
        <v>0.123</v>
      </c>
      <c r="AT27" s="49">
        <v>0.12</v>
      </c>
      <c r="AU27" s="49">
        <v>19</v>
      </c>
      <c r="AV27" s="49">
        <v>0</v>
      </c>
      <c r="AW27" s="49">
        <v>19</v>
      </c>
      <c r="AX27" s="49">
        <v>19</v>
      </c>
      <c r="AY27" s="49">
        <v>6.1</v>
      </c>
      <c r="AZ27" s="49">
        <v>0</v>
      </c>
      <c r="BA27" s="49">
        <v>2</v>
      </c>
      <c r="BB27" s="49">
        <v>0</v>
      </c>
      <c r="BC27" s="49">
        <v>0</v>
      </c>
      <c r="BD27" s="49">
        <v>0</v>
      </c>
      <c r="BE27" s="49">
        <v>1</v>
      </c>
      <c r="BF27" s="49">
        <v>0</v>
      </c>
      <c r="BG27" s="49">
        <v>0</v>
      </c>
      <c r="BH27" s="49">
        <v>4</v>
      </c>
      <c r="BI27" s="49">
        <v>0.02</v>
      </c>
      <c r="BJ27" s="49">
        <v>0</v>
      </c>
      <c r="BK27" s="49">
        <v>0</v>
      </c>
      <c r="BL27" s="49">
        <v>0.4</v>
      </c>
      <c r="BM27" s="49">
        <v>4.2000000000000003E-2</v>
      </c>
      <c r="BN27" s="49">
        <v>1.2999999999999999E-2</v>
      </c>
      <c r="BO27" s="49">
        <v>1.7000000000000001E-2</v>
      </c>
      <c r="BP27" s="49">
        <v>0</v>
      </c>
      <c r="BQ27" s="49">
        <v>160</v>
      </c>
      <c r="BR27" s="48" t="s">
        <v>321</v>
      </c>
      <c r="BS27" s="49">
        <v>115</v>
      </c>
      <c r="BT27" s="48" t="s">
        <v>330</v>
      </c>
      <c r="BU27" s="49">
        <v>10</v>
      </c>
    </row>
    <row r="28" spans="2:73" ht="100.8" x14ac:dyDescent="0.3">
      <c r="B28" t="s">
        <v>41</v>
      </c>
      <c r="C28">
        <v>0.98</v>
      </c>
      <c r="D28" t="s">
        <v>49</v>
      </c>
      <c r="E28">
        <v>744</v>
      </c>
      <c r="I28">
        <v>744</v>
      </c>
      <c r="L28" s="2">
        <f t="shared" si="0"/>
        <v>744</v>
      </c>
      <c r="M28" s="2"/>
      <c r="N28" s="1">
        <f>C28</f>
        <v>0.98</v>
      </c>
      <c r="O28" s="2"/>
      <c r="P28" s="2"/>
      <c r="Q28" s="2">
        <f t="shared" si="1"/>
        <v>759.18367346938771</v>
      </c>
      <c r="R28" s="1">
        <f t="shared" si="2"/>
        <v>1.0204081632653061</v>
      </c>
      <c r="S28">
        <f t="shared" si="3"/>
        <v>1.3440860215053765E-3</v>
      </c>
      <c r="U28" s="78" t="s">
        <v>394</v>
      </c>
      <c r="V28" s="78" t="s">
        <v>395</v>
      </c>
      <c r="W28" s="79">
        <v>95.64</v>
      </c>
      <c r="X28" s="79">
        <v>14</v>
      </c>
      <c r="Y28" s="79">
        <v>0.9</v>
      </c>
      <c r="Z28" s="79">
        <v>0.14000000000000001</v>
      </c>
      <c r="AA28" s="79">
        <v>0.36</v>
      </c>
      <c r="AB28" s="79">
        <v>2.97</v>
      </c>
      <c r="AC28" s="79">
        <v>1.2</v>
      </c>
      <c r="AD28" s="79">
        <v>1.97</v>
      </c>
      <c r="AE28" s="79">
        <v>18</v>
      </c>
      <c r="AF28" s="79">
        <v>0.41</v>
      </c>
      <c r="AG28" s="79">
        <v>7</v>
      </c>
      <c r="AH28" s="79">
        <v>20</v>
      </c>
      <c r="AI28" s="79">
        <v>141</v>
      </c>
      <c r="AJ28" s="79">
        <v>10</v>
      </c>
      <c r="AK28" s="79">
        <v>0.15</v>
      </c>
      <c r="AL28" s="79">
        <v>2.5000000000000001E-2</v>
      </c>
      <c r="AM28" s="79">
        <v>0.125</v>
      </c>
      <c r="AN28" s="79">
        <v>0.1</v>
      </c>
      <c r="AO28" s="79">
        <v>2.8</v>
      </c>
      <c r="AP28" s="79">
        <v>4.1000000000000002E-2</v>
      </c>
      <c r="AQ28" s="79">
        <v>2.5000000000000001E-2</v>
      </c>
      <c r="AR28" s="79">
        <v>0.123</v>
      </c>
      <c r="AS28" s="79">
        <v>9.0999999999999998E-2</v>
      </c>
      <c r="AT28" s="79">
        <v>4.2000000000000003E-2</v>
      </c>
      <c r="AU28" s="79">
        <v>29</v>
      </c>
      <c r="AV28" s="79">
        <v>0</v>
      </c>
      <c r="AW28" s="79">
        <v>29</v>
      </c>
      <c r="AX28" s="79">
        <v>29</v>
      </c>
      <c r="AY28" s="79">
        <v>6.7</v>
      </c>
      <c r="AZ28" s="79">
        <v>0</v>
      </c>
      <c r="BA28" s="79">
        <v>502</v>
      </c>
      <c r="BB28" s="79">
        <v>25</v>
      </c>
      <c r="BC28" s="79">
        <v>0</v>
      </c>
      <c r="BD28" s="79">
        <v>4</v>
      </c>
      <c r="BE28" s="79">
        <v>299</v>
      </c>
      <c r="BF28" s="79">
        <v>0</v>
      </c>
      <c r="BG28" s="79">
        <v>0</v>
      </c>
      <c r="BH28" s="79">
        <v>277</v>
      </c>
      <c r="BI28" s="79">
        <v>0.18</v>
      </c>
      <c r="BJ28" s="79">
        <v>0</v>
      </c>
      <c r="BK28" s="79">
        <v>0</v>
      </c>
      <c r="BL28" s="79">
        <v>24.1</v>
      </c>
      <c r="BM28" s="79">
        <v>1.7999999999999999E-2</v>
      </c>
      <c r="BN28" s="79">
        <v>6.0000000000000001E-3</v>
      </c>
      <c r="BO28" s="79">
        <v>7.3999999999999996E-2</v>
      </c>
      <c r="BP28" s="79">
        <v>0</v>
      </c>
      <c r="BQ28" s="79">
        <v>72</v>
      </c>
      <c r="BR28" s="78" t="s">
        <v>322</v>
      </c>
      <c r="BS28" s="79">
        <v>57</v>
      </c>
      <c r="BT28" s="78" t="s">
        <v>396</v>
      </c>
      <c r="BU28" s="79">
        <v>5</v>
      </c>
    </row>
    <row r="29" spans="2:73" ht="43.2" x14ac:dyDescent="0.3">
      <c r="B29" t="s">
        <v>93</v>
      </c>
      <c r="C29">
        <v>0.98</v>
      </c>
      <c r="D29" t="s">
        <v>49</v>
      </c>
      <c r="E29">
        <v>333</v>
      </c>
      <c r="I29">
        <v>333</v>
      </c>
      <c r="L29" s="2">
        <f t="shared" si="0"/>
        <v>333</v>
      </c>
      <c r="M29" s="2"/>
      <c r="O29" s="2">
        <v>220</v>
      </c>
      <c r="P29" s="2"/>
      <c r="Q29" s="2">
        <f t="shared" si="1"/>
        <v>339.79591836734693</v>
      </c>
      <c r="R29" s="1">
        <f t="shared" si="2"/>
        <v>1.0204081632653061</v>
      </c>
      <c r="S29">
        <f t="shared" si="3"/>
        <v>3.003003003003003E-3</v>
      </c>
      <c r="U29" s="83" t="s">
        <v>400</v>
      </c>
      <c r="V29" s="83" t="s">
        <v>401</v>
      </c>
      <c r="W29" s="84">
        <v>89.67</v>
      </c>
      <c r="X29" s="84">
        <v>32</v>
      </c>
      <c r="Y29" s="84">
        <v>1.5</v>
      </c>
      <c r="Z29" s="84">
        <v>0.3</v>
      </c>
      <c r="AA29" s="84">
        <v>1.4</v>
      </c>
      <c r="AB29" s="84">
        <v>7.13</v>
      </c>
      <c r="AC29" s="84">
        <v>3.2</v>
      </c>
      <c r="AD29" s="84">
        <v>0.81</v>
      </c>
      <c r="AE29" s="84">
        <v>190</v>
      </c>
      <c r="AF29" s="84">
        <v>1.1000000000000001</v>
      </c>
      <c r="AG29" s="84">
        <v>31</v>
      </c>
      <c r="AH29" s="84">
        <v>42</v>
      </c>
      <c r="AI29" s="84">
        <v>296</v>
      </c>
      <c r="AJ29" s="84">
        <v>40</v>
      </c>
      <c r="AK29" s="84">
        <v>0.19</v>
      </c>
      <c r="AL29" s="84">
        <v>0.35</v>
      </c>
      <c r="AM29" s="84">
        <v>0.46600000000000003</v>
      </c>
      <c r="AN29" s="84">
        <v>1.2</v>
      </c>
      <c r="AO29" s="84">
        <v>60</v>
      </c>
      <c r="AP29" s="84">
        <v>7.0000000000000007E-2</v>
      </c>
      <c r="AQ29" s="84">
        <v>0.1</v>
      </c>
      <c r="AR29" s="84">
        <v>0.6</v>
      </c>
      <c r="AS29" s="84">
        <v>0.38</v>
      </c>
      <c r="AT29" s="84">
        <v>0.26300000000000001</v>
      </c>
      <c r="AU29" s="84">
        <v>194</v>
      </c>
      <c r="AV29" s="84">
        <v>0</v>
      </c>
      <c r="AW29" s="84">
        <v>194</v>
      </c>
      <c r="AX29" s="84">
        <v>194</v>
      </c>
      <c r="AY29" s="82"/>
      <c r="AZ29" s="84">
        <v>0</v>
      </c>
      <c r="BA29" s="84">
        <v>11587</v>
      </c>
      <c r="BB29" s="84">
        <v>579</v>
      </c>
      <c r="BC29" s="84">
        <v>0</v>
      </c>
      <c r="BD29" s="84">
        <v>0</v>
      </c>
      <c r="BE29" s="84">
        <v>6952</v>
      </c>
      <c r="BF29" s="84">
        <v>0</v>
      </c>
      <c r="BG29" s="84">
        <v>0</v>
      </c>
      <c r="BH29" s="84">
        <v>12825</v>
      </c>
      <c r="BI29" s="84">
        <v>2.86</v>
      </c>
      <c r="BJ29" s="84">
        <v>0</v>
      </c>
      <c r="BK29" s="84">
        <v>0</v>
      </c>
      <c r="BL29" s="84">
        <v>251</v>
      </c>
      <c r="BM29" s="84">
        <v>7.0000000000000007E-2</v>
      </c>
      <c r="BN29" s="84">
        <v>0.02</v>
      </c>
      <c r="BO29" s="84">
        <v>0.12</v>
      </c>
      <c r="BP29" s="84">
        <v>0</v>
      </c>
      <c r="BQ29" s="84">
        <v>55</v>
      </c>
      <c r="BR29" s="83" t="s">
        <v>321</v>
      </c>
      <c r="BS29" s="82"/>
      <c r="BT29" s="83" t="s">
        <v>393</v>
      </c>
      <c r="BU29" s="84">
        <v>30</v>
      </c>
    </row>
    <row r="30" spans="2:73" ht="28.8" x14ac:dyDescent="0.3">
      <c r="B30" t="s">
        <v>92</v>
      </c>
      <c r="C30">
        <v>0.98</v>
      </c>
      <c r="D30" t="s">
        <v>49</v>
      </c>
      <c r="E30">
        <v>359</v>
      </c>
      <c r="I30">
        <v>359</v>
      </c>
      <c r="L30" s="2">
        <f t="shared" si="0"/>
        <v>359</v>
      </c>
      <c r="M30" s="2"/>
      <c r="O30" s="2">
        <f>E30-86</f>
        <v>273</v>
      </c>
      <c r="P30" s="2"/>
      <c r="Q30" s="2">
        <f t="shared" si="1"/>
        <v>366.32653061224488</v>
      </c>
      <c r="R30" s="1">
        <f t="shared" si="2"/>
        <v>1.0204081632653061</v>
      </c>
      <c r="S30">
        <f t="shared" si="3"/>
        <v>2.7855153203342618E-3</v>
      </c>
      <c r="U30" s="86" t="s">
        <v>402</v>
      </c>
      <c r="V30" s="86" t="s">
        <v>403</v>
      </c>
      <c r="W30" s="87">
        <v>89.62</v>
      </c>
      <c r="X30" s="87">
        <v>32</v>
      </c>
      <c r="Y30" s="87">
        <v>3.02</v>
      </c>
      <c r="Z30" s="87">
        <v>0.61</v>
      </c>
      <c r="AA30" s="87">
        <v>1.32</v>
      </c>
      <c r="AB30" s="87">
        <v>5.42</v>
      </c>
      <c r="AC30" s="87">
        <v>4</v>
      </c>
      <c r="AD30" s="87">
        <v>0.46</v>
      </c>
      <c r="AE30" s="87">
        <v>232</v>
      </c>
      <c r="AF30" s="87">
        <v>0.47</v>
      </c>
      <c r="AG30" s="87">
        <v>27</v>
      </c>
      <c r="AH30" s="87">
        <v>25</v>
      </c>
      <c r="AI30" s="87">
        <v>213</v>
      </c>
      <c r="AJ30" s="87">
        <v>17</v>
      </c>
      <c r="AK30" s="87">
        <v>0.21</v>
      </c>
      <c r="AL30" s="87">
        <v>4.5999999999999999E-2</v>
      </c>
      <c r="AM30" s="87">
        <v>0.65800000000000003</v>
      </c>
      <c r="AN30" s="87">
        <v>1.3</v>
      </c>
      <c r="AO30" s="87">
        <v>35.299999999999997</v>
      </c>
      <c r="AP30" s="87">
        <v>5.3999999999999999E-2</v>
      </c>
      <c r="AQ30" s="87">
        <v>0.13</v>
      </c>
      <c r="AR30" s="87">
        <v>0.74199999999999999</v>
      </c>
      <c r="AS30" s="87">
        <v>0.26700000000000002</v>
      </c>
      <c r="AT30" s="87">
        <v>0.16500000000000001</v>
      </c>
      <c r="AU30" s="87">
        <v>129</v>
      </c>
      <c r="AV30" s="87">
        <v>0</v>
      </c>
      <c r="AW30" s="87">
        <v>129</v>
      </c>
      <c r="AX30" s="87">
        <v>129</v>
      </c>
      <c r="AY30" s="87">
        <v>23.2</v>
      </c>
      <c r="AZ30" s="87">
        <v>0</v>
      </c>
      <c r="BA30" s="87">
        <v>5019</v>
      </c>
      <c r="BB30" s="87">
        <v>251</v>
      </c>
      <c r="BC30" s="87">
        <v>0</v>
      </c>
      <c r="BD30" s="87">
        <v>14</v>
      </c>
      <c r="BE30" s="87">
        <v>2991</v>
      </c>
      <c r="BF30" s="87">
        <v>28</v>
      </c>
      <c r="BG30" s="87">
        <v>0</v>
      </c>
      <c r="BH30" s="87">
        <v>4323</v>
      </c>
      <c r="BI30" s="87">
        <v>2.2599999999999998</v>
      </c>
      <c r="BJ30" s="87">
        <v>0</v>
      </c>
      <c r="BK30" s="87">
        <v>0</v>
      </c>
      <c r="BL30" s="87">
        <v>437.1</v>
      </c>
      <c r="BM30" s="87">
        <v>5.5E-2</v>
      </c>
      <c r="BN30" s="87">
        <v>0.03</v>
      </c>
      <c r="BO30" s="87">
        <v>0.20100000000000001</v>
      </c>
      <c r="BP30" s="87">
        <v>0</v>
      </c>
      <c r="BQ30" s="87">
        <v>36</v>
      </c>
      <c r="BR30" s="86" t="s">
        <v>321</v>
      </c>
      <c r="BS30" s="85"/>
      <c r="BT30" s="86" t="s">
        <v>393</v>
      </c>
      <c r="BU30" s="87">
        <v>43</v>
      </c>
    </row>
    <row r="31" spans="2:73" ht="57.6" x14ac:dyDescent="0.3">
      <c r="B31" t="s">
        <v>117</v>
      </c>
      <c r="C31">
        <v>0.98</v>
      </c>
      <c r="D31" t="s">
        <v>49</v>
      </c>
      <c r="E31">
        <v>928</v>
      </c>
      <c r="I31">
        <v>928</v>
      </c>
      <c r="L31" s="2">
        <f t="shared" si="0"/>
        <v>928</v>
      </c>
      <c r="M31" s="2"/>
      <c r="N31" s="1">
        <f>C31</f>
        <v>0.98</v>
      </c>
      <c r="O31" s="2"/>
      <c r="P31" s="2"/>
      <c r="Q31" s="2">
        <f t="shared" si="1"/>
        <v>946.9387755102041</v>
      </c>
      <c r="R31" s="1">
        <f t="shared" si="2"/>
        <v>1.0204081632653061</v>
      </c>
      <c r="S31">
        <f t="shared" si="3"/>
        <v>1.0775862068965517E-3</v>
      </c>
      <c r="U31" s="80" t="s">
        <v>397</v>
      </c>
      <c r="V31" s="80" t="s">
        <v>398</v>
      </c>
      <c r="W31" s="81">
        <v>94.61</v>
      </c>
      <c r="X31" s="81">
        <v>17</v>
      </c>
      <c r="Y31" s="81">
        <v>1.23</v>
      </c>
      <c r="Z31" s="81">
        <v>0.3</v>
      </c>
      <c r="AA31" s="81">
        <v>0.57999999999999996</v>
      </c>
      <c r="AB31" s="81">
        <v>3.29</v>
      </c>
      <c r="AC31" s="81">
        <v>2.1</v>
      </c>
      <c r="AD31" s="81">
        <v>1.19</v>
      </c>
      <c r="AE31" s="81">
        <v>33</v>
      </c>
      <c r="AF31" s="81">
        <v>0.97</v>
      </c>
      <c r="AG31" s="81">
        <v>14</v>
      </c>
      <c r="AH31" s="81">
        <v>30</v>
      </c>
      <c r="AI31" s="81">
        <v>247</v>
      </c>
      <c r="AJ31" s="81">
        <v>8</v>
      </c>
      <c r="AK31" s="81">
        <v>0.23</v>
      </c>
      <c r="AL31" s="81">
        <v>4.8000000000000001E-2</v>
      </c>
      <c r="AM31" s="81">
        <v>0.155</v>
      </c>
      <c r="AN31" s="81">
        <v>0.4</v>
      </c>
      <c r="AO31" s="81">
        <v>4</v>
      </c>
      <c r="AP31" s="81">
        <v>7.1999999999999995E-2</v>
      </c>
      <c r="AQ31" s="81">
        <v>6.7000000000000004E-2</v>
      </c>
      <c r="AR31" s="81">
        <v>0.313</v>
      </c>
      <c r="AS31" s="81">
        <v>0.14199999999999999</v>
      </c>
      <c r="AT31" s="81">
        <v>7.3999999999999996E-2</v>
      </c>
      <c r="AU31" s="81">
        <v>136</v>
      </c>
      <c r="AV31" s="81">
        <v>0</v>
      </c>
      <c r="AW31" s="81">
        <v>136</v>
      </c>
      <c r="AX31" s="81">
        <v>136</v>
      </c>
      <c r="AY31" s="81">
        <v>9.9</v>
      </c>
      <c r="AZ31" s="81">
        <v>0</v>
      </c>
      <c r="BA31" s="81">
        <v>8710</v>
      </c>
      <c r="BB31" s="81">
        <v>436</v>
      </c>
      <c r="BC31" s="81">
        <v>0</v>
      </c>
      <c r="BD31" s="81">
        <v>0</v>
      </c>
      <c r="BE31" s="81">
        <v>5226</v>
      </c>
      <c r="BF31" s="81">
        <v>0</v>
      </c>
      <c r="BG31" s="81">
        <v>0</v>
      </c>
      <c r="BH31" s="81">
        <v>2312</v>
      </c>
      <c r="BI31" s="81">
        <v>0.13</v>
      </c>
      <c r="BJ31" s="81">
        <v>0</v>
      </c>
      <c r="BK31" s="81">
        <v>0</v>
      </c>
      <c r="BL31" s="81">
        <v>102.5</v>
      </c>
      <c r="BM31" s="81">
        <v>3.9E-2</v>
      </c>
      <c r="BN31" s="81">
        <v>1.2E-2</v>
      </c>
      <c r="BO31" s="81">
        <v>0.16</v>
      </c>
      <c r="BP31" s="81">
        <v>0</v>
      </c>
      <c r="BQ31" s="81">
        <v>47</v>
      </c>
      <c r="BR31" s="80" t="s">
        <v>322</v>
      </c>
      <c r="BS31" s="81">
        <v>6</v>
      </c>
      <c r="BT31" s="80" t="s">
        <v>399</v>
      </c>
      <c r="BU31" s="81">
        <v>6</v>
      </c>
    </row>
    <row r="32" spans="2:73" ht="43.2" x14ac:dyDescent="0.3">
      <c r="B32" t="s">
        <v>6</v>
      </c>
      <c r="C32">
        <v>1</v>
      </c>
      <c r="D32" t="s">
        <v>49</v>
      </c>
      <c r="E32">
        <v>5</v>
      </c>
      <c r="F32">
        <v>9</v>
      </c>
      <c r="G32">
        <v>12</v>
      </c>
      <c r="I32">
        <v>5</v>
      </c>
      <c r="J32">
        <f>F32-E32</f>
        <v>4</v>
      </c>
      <c r="K32">
        <f>G32-F32</f>
        <v>3</v>
      </c>
      <c r="L32" s="2">
        <f t="shared" si="0"/>
        <v>4</v>
      </c>
      <c r="M32" s="2">
        <f>_xlfn.STDEV.P(I32:K32)</f>
        <v>0.81649658092772603</v>
      </c>
      <c r="N32" s="1">
        <f>C32</f>
        <v>1</v>
      </c>
      <c r="O32" s="2"/>
      <c r="P32" s="2"/>
      <c r="Q32" s="2">
        <f t="shared" si="1"/>
        <v>4</v>
      </c>
      <c r="R32" s="1">
        <f t="shared" si="2"/>
        <v>1</v>
      </c>
      <c r="S32">
        <f t="shared" si="3"/>
        <v>0.25</v>
      </c>
      <c r="U32" s="88" t="s">
        <v>404</v>
      </c>
      <c r="V32" s="88" t="s">
        <v>405</v>
      </c>
      <c r="W32" s="89">
        <v>90.32</v>
      </c>
      <c r="X32" s="89">
        <v>31</v>
      </c>
      <c r="Y32" s="89">
        <v>1.83</v>
      </c>
      <c r="Z32" s="89">
        <v>0.22</v>
      </c>
      <c r="AA32" s="89">
        <v>0.66</v>
      </c>
      <c r="AB32" s="89">
        <v>6.97</v>
      </c>
      <c r="AC32" s="89">
        <v>2.7</v>
      </c>
      <c r="AD32" s="89">
        <v>3.26</v>
      </c>
      <c r="AE32" s="89">
        <v>37</v>
      </c>
      <c r="AF32" s="89">
        <v>1.03</v>
      </c>
      <c r="AG32" s="89">
        <v>25</v>
      </c>
      <c r="AH32" s="89">
        <v>38</v>
      </c>
      <c r="AI32" s="89">
        <v>211</v>
      </c>
      <c r="AJ32" s="89">
        <v>6</v>
      </c>
      <c r="AK32" s="89">
        <v>0.24</v>
      </c>
      <c r="AL32" s="89">
        <v>6.9000000000000006E-2</v>
      </c>
      <c r="AM32" s="89">
        <v>0.216</v>
      </c>
      <c r="AN32" s="89">
        <v>0.6</v>
      </c>
      <c r="AO32" s="89">
        <v>12.2</v>
      </c>
      <c r="AP32" s="89">
        <v>8.2000000000000003E-2</v>
      </c>
      <c r="AQ32" s="89">
        <v>0.104</v>
      </c>
      <c r="AR32" s="89">
        <v>0.73399999999999999</v>
      </c>
      <c r="AS32" s="89">
        <v>0.22500000000000001</v>
      </c>
      <c r="AT32" s="89">
        <v>0.14099999999999999</v>
      </c>
      <c r="AU32" s="89">
        <v>33</v>
      </c>
      <c r="AV32" s="89">
        <v>0</v>
      </c>
      <c r="AW32" s="89">
        <v>33</v>
      </c>
      <c r="AX32" s="89">
        <v>33</v>
      </c>
      <c r="AY32" s="89">
        <v>15.3</v>
      </c>
      <c r="AZ32" s="89">
        <v>0</v>
      </c>
      <c r="BA32" s="89">
        <v>690</v>
      </c>
      <c r="BB32" s="89">
        <v>35</v>
      </c>
      <c r="BC32" s="89">
        <v>0</v>
      </c>
      <c r="BD32" s="89">
        <v>69</v>
      </c>
      <c r="BE32" s="89">
        <v>379</v>
      </c>
      <c r="BF32" s="89">
        <v>0</v>
      </c>
      <c r="BG32" s="89">
        <v>0</v>
      </c>
      <c r="BH32" s="89">
        <v>640</v>
      </c>
      <c r="BI32" s="89">
        <v>0.41</v>
      </c>
      <c r="BJ32" s="89">
        <v>0</v>
      </c>
      <c r="BK32" s="89">
        <v>0</v>
      </c>
      <c r="BL32" s="89">
        <v>43</v>
      </c>
      <c r="BM32" s="89">
        <v>0.05</v>
      </c>
      <c r="BN32" s="89">
        <v>0.01</v>
      </c>
      <c r="BO32" s="89">
        <v>0.113</v>
      </c>
      <c r="BP32" s="89">
        <v>0</v>
      </c>
      <c r="BQ32" s="89">
        <v>100</v>
      </c>
      <c r="BR32" s="88" t="s">
        <v>406</v>
      </c>
      <c r="BS32" s="89">
        <v>55</v>
      </c>
      <c r="BT32" s="88" t="s">
        <v>407</v>
      </c>
      <c r="BU32" s="89">
        <v>12</v>
      </c>
    </row>
    <row r="33" spans="1:73" ht="100.8" x14ac:dyDescent="0.3">
      <c r="B33" t="s">
        <v>116</v>
      </c>
      <c r="C33">
        <v>1.24</v>
      </c>
      <c r="D33" t="s">
        <v>50</v>
      </c>
      <c r="E33">
        <v>1886</v>
      </c>
      <c r="I33">
        <v>1886</v>
      </c>
      <c r="L33" s="2">
        <f t="shared" si="0"/>
        <v>1886</v>
      </c>
      <c r="M33" s="2"/>
      <c r="N33" s="1">
        <f>C33*E33/453.5</f>
        <v>5.1568687982359425</v>
      </c>
      <c r="O33" s="2"/>
      <c r="P33" s="2"/>
      <c r="Q33" s="2">
        <f t="shared" si="1"/>
        <v>1520.9677419354839</v>
      </c>
      <c r="R33" s="1">
        <f t="shared" si="2"/>
        <v>0.80645161290322587</v>
      </c>
      <c r="S33">
        <f t="shared" si="3"/>
        <v>5.3022269353128319E-4</v>
      </c>
      <c r="U33" s="94" t="s">
        <v>411</v>
      </c>
      <c r="V33" s="94" t="s">
        <v>412</v>
      </c>
      <c r="W33" s="95">
        <v>92.3</v>
      </c>
      <c r="X33" s="95">
        <v>27</v>
      </c>
      <c r="Y33" s="95">
        <v>0.66</v>
      </c>
      <c r="Z33" s="95">
        <v>0.26</v>
      </c>
      <c r="AA33" s="95">
        <v>0.32</v>
      </c>
      <c r="AB33" s="95">
        <v>6.46</v>
      </c>
      <c r="AC33" s="95">
        <v>1.4</v>
      </c>
      <c r="AD33" s="95">
        <v>2.5299999999999998</v>
      </c>
      <c r="AE33" s="95">
        <v>21</v>
      </c>
      <c r="AF33" s="95">
        <v>0.34</v>
      </c>
      <c r="AG33" s="95">
        <v>11</v>
      </c>
      <c r="AH33" s="95">
        <v>14</v>
      </c>
      <c r="AI33" s="95">
        <v>117</v>
      </c>
      <c r="AJ33" s="95">
        <v>18</v>
      </c>
      <c r="AK33" s="95">
        <v>0.2</v>
      </c>
      <c r="AL33" s="95">
        <v>3.5000000000000003E-2</v>
      </c>
      <c r="AM33" s="95">
        <v>0.109</v>
      </c>
      <c r="AN33" s="95">
        <v>0.3</v>
      </c>
      <c r="AO33" s="95">
        <v>3.5</v>
      </c>
      <c r="AP33" s="95">
        <v>3.7999999999999999E-2</v>
      </c>
      <c r="AQ33" s="95">
        <v>2.1999999999999999E-2</v>
      </c>
      <c r="AR33" s="95">
        <v>0.81</v>
      </c>
      <c r="AS33" s="95">
        <v>0.35499999999999998</v>
      </c>
      <c r="AT33" s="95">
        <v>9.9000000000000005E-2</v>
      </c>
      <c r="AU33" s="95">
        <v>8</v>
      </c>
      <c r="AV33" s="95">
        <v>0</v>
      </c>
      <c r="AW33" s="95">
        <v>8</v>
      </c>
      <c r="AX33" s="95">
        <v>8</v>
      </c>
      <c r="AY33" s="95">
        <v>7.5</v>
      </c>
      <c r="AZ33" s="95">
        <v>0</v>
      </c>
      <c r="BA33" s="95">
        <v>110</v>
      </c>
      <c r="BB33" s="95">
        <v>6</v>
      </c>
      <c r="BC33" s="95">
        <v>0</v>
      </c>
      <c r="BD33" s="95">
        <v>15</v>
      </c>
      <c r="BE33" s="95">
        <v>59</v>
      </c>
      <c r="BF33" s="95">
        <v>0</v>
      </c>
      <c r="BG33" s="95">
        <v>0</v>
      </c>
      <c r="BH33" s="95">
        <v>0</v>
      </c>
      <c r="BI33" s="95">
        <v>0.12</v>
      </c>
      <c r="BJ33" s="95">
        <v>0</v>
      </c>
      <c r="BK33" s="95">
        <v>0</v>
      </c>
      <c r="BL33" s="95">
        <v>0.8</v>
      </c>
      <c r="BM33" s="95">
        <v>6.2E-2</v>
      </c>
      <c r="BN33" s="95">
        <v>2.1999999999999999E-2</v>
      </c>
      <c r="BO33" s="95">
        <v>0.126</v>
      </c>
      <c r="BP33" s="95">
        <v>0</v>
      </c>
      <c r="BQ33" s="95">
        <v>155</v>
      </c>
      <c r="BR33" s="94" t="s">
        <v>386</v>
      </c>
      <c r="BS33" s="93"/>
      <c r="BT33" s="94" t="s">
        <v>393</v>
      </c>
      <c r="BU33" s="95">
        <v>0</v>
      </c>
    </row>
    <row r="34" spans="1:73" ht="86.4" x14ac:dyDescent="0.3">
      <c r="B34" t="s">
        <v>42</v>
      </c>
      <c r="C34">
        <v>1.24</v>
      </c>
      <c r="D34" t="s">
        <v>50</v>
      </c>
      <c r="E34">
        <v>1194</v>
      </c>
      <c r="I34">
        <v>1194</v>
      </c>
      <c r="L34" s="2">
        <f t="shared" ref="L34:L66" si="4">AVERAGE(I34:K34)</f>
        <v>1194</v>
      </c>
      <c r="M34" s="2"/>
      <c r="N34" s="1">
        <f>C34*E34/453.5</f>
        <v>3.2647409040793827</v>
      </c>
      <c r="O34" s="2"/>
      <c r="P34" s="2"/>
      <c r="Q34" s="2">
        <f t="shared" ref="Q34:Q66" si="5">L34/C34</f>
        <v>962.90322580645159</v>
      </c>
      <c r="R34" s="1">
        <f t="shared" ref="R34:R66" si="6">1/C34</f>
        <v>0.80645161290322587</v>
      </c>
      <c r="S34">
        <f t="shared" ref="S34:S66" si="7">1/L34</f>
        <v>8.375209380234506E-4</v>
      </c>
      <c r="U34" s="91" t="s">
        <v>408</v>
      </c>
      <c r="V34" s="91" t="s">
        <v>409</v>
      </c>
      <c r="W34" s="92">
        <v>87.8</v>
      </c>
      <c r="X34" s="92">
        <v>40</v>
      </c>
      <c r="Y34" s="92">
        <v>0.9</v>
      </c>
      <c r="Z34" s="92">
        <v>0.09</v>
      </c>
      <c r="AA34" s="92">
        <v>0.72</v>
      </c>
      <c r="AB34" s="92">
        <v>10.49</v>
      </c>
      <c r="AC34" s="92">
        <v>3.2</v>
      </c>
      <c r="AD34" s="92">
        <v>1.97</v>
      </c>
      <c r="AE34" s="92">
        <v>41</v>
      </c>
      <c r="AF34" s="92">
        <v>0.6</v>
      </c>
      <c r="AG34" s="92">
        <v>29</v>
      </c>
      <c r="AH34" s="92">
        <v>27</v>
      </c>
      <c r="AI34" s="92">
        <v>284</v>
      </c>
      <c r="AJ34" s="92">
        <v>4</v>
      </c>
      <c r="AK34" s="92">
        <v>0.13</v>
      </c>
      <c r="AL34" s="92">
        <v>6.5000000000000002E-2</v>
      </c>
      <c r="AM34" s="92">
        <v>0.17199999999999999</v>
      </c>
      <c r="AN34" s="92">
        <v>0.5</v>
      </c>
      <c r="AO34" s="92">
        <v>15.1</v>
      </c>
      <c r="AP34" s="92">
        <v>7.1999999999999995E-2</v>
      </c>
      <c r="AQ34" s="92">
        <v>1.7000000000000001E-2</v>
      </c>
      <c r="AR34" s="92">
        <v>0.96899999999999997</v>
      </c>
      <c r="AS34" s="92">
        <v>0.35899999999999999</v>
      </c>
      <c r="AT34" s="92">
        <v>0.124</v>
      </c>
      <c r="AU34" s="92">
        <v>19</v>
      </c>
      <c r="AV34" s="92">
        <v>0</v>
      </c>
      <c r="AW34" s="92">
        <v>19</v>
      </c>
      <c r="AX34" s="92">
        <v>19</v>
      </c>
      <c r="AY34" s="90"/>
      <c r="AZ34" s="92">
        <v>0</v>
      </c>
      <c r="BA34" s="92">
        <v>11155</v>
      </c>
      <c r="BB34" s="92">
        <v>558</v>
      </c>
      <c r="BC34" s="92">
        <v>0</v>
      </c>
      <c r="BD34" s="92">
        <v>1130</v>
      </c>
      <c r="BE34" s="92">
        <v>4570</v>
      </c>
      <c r="BF34" s="92">
        <v>3116</v>
      </c>
      <c r="BG34" s="92">
        <v>0</v>
      </c>
      <c r="BH34" s="92">
        <v>0</v>
      </c>
      <c r="BI34" s="92">
        <v>1.29</v>
      </c>
      <c r="BJ34" s="92">
        <v>0</v>
      </c>
      <c r="BK34" s="92">
        <v>0</v>
      </c>
      <c r="BL34" s="92">
        <v>1</v>
      </c>
      <c r="BM34" s="92">
        <v>1.9E-2</v>
      </c>
      <c r="BN34" s="92">
        <v>7.0000000000000001E-3</v>
      </c>
      <c r="BO34" s="92">
        <v>3.7999999999999999E-2</v>
      </c>
      <c r="BP34" s="92">
        <v>0</v>
      </c>
      <c r="BQ34" s="92">
        <v>205</v>
      </c>
      <c r="BR34" s="91" t="s">
        <v>410</v>
      </c>
      <c r="BS34" s="90"/>
      <c r="BT34" s="91" t="s">
        <v>393</v>
      </c>
      <c r="BU34" s="92">
        <v>0</v>
      </c>
    </row>
    <row r="35" spans="1:73" ht="43.2" x14ac:dyDescent="0.3">
      <c r="B35" t="s">
        <v>80</v>
      </c>
      <c r="C35">
        <v>1.25</v>
      </c>
      <c r="D35" t="s">
        <v>50</v>
      </c>
      <c r="E35">
        <v>269</v>
      </c>
      <c r="I35">
        <v>269</v>
      </c>
      <c r="L35" s="2">
        <f t="shared" si="4"/>
        <v>269</v>
      </c>
      <c r="M35" s="2"/>
      <c r="N35" s="1">
        <f>C35*E35/453.5</f>
        <v>0.74145534729878726</v>
      </c>
      <c r="O35" s="2"/>
      <c r="P35" s="2"/>
      <c r="Q35" s="2">
        <f t="shared" si="5"/>
        <v>215.2</v>
      </c>
      <c r="R35" s="1">
        <f t="shared" si="6"/>
        <v>0.8</v>
      </c>
      <c r="S35">
        <f t="shared" si="7"/>
        <v>3.7174721189591076E-3</v>
      </c>
      <c r="U35" s="60" t="s">
        <v>369</v>
      </c>
      <c r="V35" s="60" t="s">
        <v>370</v>
      </c>
      <c r="W35" s="61">
        <v>85.76</v>
      </c>
      <c r="X35" s="61">
        <v>57</v>
      </c>
      <c r="Y35" s="61">
        <v>0.25</v>
      </c>
      <c r="Z35" s="61">
        <v>0.12</v>
      </c>
      <c r="AA35" s="61">
        <v>0.2</v>
      </c>
      <c r="AB35" s="61">
        <v>13.68</v>
      </c>
      <c r="AC35" s="61">
        <v>2.2999999999999998</v>
      </c>
      <c r="AD35" s="61">
        <v>10.37</v>
      </c>
      <c r="AE35" s="61">
        <v>7</v>
      </c>
      <c r="AF35" s="61">
        <v>0.12</v>
      </c>
      <c r="AG35" s="61">
        <v>5</v>
      </c>
      <c r="AH35" s="61">
        <v>11</v>
      </c>
      <c r="AI35" s="61">
        <v>108</v>
      </c>
      <c r="AJ35" s="61">
        <v>1</v>
      </c>
      <c r="AK35" s="61">
        <v>0.05</v>
      </c>
      <c r="AL35" s="61">
        <v>2.1000000000000001E-2</v>
      </c>
      <c r="AM35" s="61">
        <v>3.6999999999999998E-2</v>
      </c>
      <c r="AN35" s="61">
        <v>0</v>
      </c>
      <c r="AO35" s="59"/>
      <c r="AP35" s="61">
        <v>1.7000000000000001E-2</v>
      </c>
      <c r="AQ35" s="61">
        <v>2.9000000000000001E-2</v>
      </c>
      <c r="AR35" s="61">
        <v>7.4999999999999997E-2</v>
      </c>
      <c r="AS35" s="61">
        <v>5.5E-2</v>
      </c>
      <c r="AT35" s="61">
        <v>4.9000000000000002E-2</v>
      </c>
      <c r="AU35" s="61">
        <v>3</v>
      </c>
      <c r="AV35" s="59"/>
      <c r="AW35" s="61">
        <v>3</v>
      </c>
      <c r="AX35" s="59"/>
      <c r="AY35" s="61">
        <v>3.4</v>
      </c>
      <c r="AZ35" s="59"/>
      <c r="BA35" s="61">
        <v>28</v>
      </c>
      <c r="BB35" s="61">
        <v>1</v>
      </c>
      <c r="BC35" s="59"/>
      <c r="BD35" s="61">
        <v>0</v>
      </c>
      <c r="BE35" s="61">
        <v>11</v>
      </c>
      <c r="BF35" s="61">
        <v>11</v>
      </c>
      <c r="BG35" s="61">
        <v>0</v>
      </c>
      <c r="BH35" s="61">
        <v>11</v>
      </c>
      <c r="BI35" s="61">
        <v>0.18</v>
      </c>
      <c r="BJ35" s="59"/>
      <c r="BK35" s="59"/>
      <c r="BL35" s="61">
        <v>1.3</v>
      </c>
      <c r="BM35" s="59"/>
      <c r="BN35" s="59"/>
      <c r="BO35" s="59"/>
      <c r="BP35" s="59"/>
      <c r="BQ35" s="61">
        <v>109</v>
      </c>
      <c r="BR35" s="60" t="s">
        <v>330</v>
      </c>
      <c r="BS35" s="61">
        <v>200</v>
      </c>
      <c r="BT35" s="60" t="s">
        <v>364</v>
      </c>
      <c r="BU35" s="61">
        <v>9</v>
      </c>
    </row>
    <row r="36" spans="1:73" ht="86.4" x14ac:dyDescent="0.3">
      <c r="B36" t="s">
        <v>64</v>
      </c>
      <c r="C36">
        <v>1.27</v>
      </c>
      <c r="D36" t="s">
        <v>50</v>
      </c>
      <c r="E36">
        <v>227</v>
      </c>
      <c r="F36">
        <v>440</v>
      </c>
      <c r="G36">
        <v>668</v>
      </c>
      <c r="I36">
        <v>227</v>
      </c>
      <c r="J36">
        <f>F36-E36</f>
        <v>213</v>
      </c>
      <c r="K36">
        <f>G36-F36</f>
        <v>228</v>
      </c>
      <c r="L36" s="2">
        <f t="shared" si="4"/>
        <v>222.66666666666666</v>
      </c>
      <c r="M36" s="2">
        <f>_xlfn.STDEV.P(I36:K36)</f>
        <v>6.8475461947247123</v>
      </c>
      <c r="N36" s="1">
        <f>C36*E36/453.5</f>
        <v>0.63570011025358331</v>
      </c>
      <c r="O36" s="2"/>
      <c r="P36" s="2"/>
      <c r="Q36" s="2">
        <f t="shared" si="5"/>
        <v>175.32808398950129</v>
      </c>
      <c r="R36" s="1">
        <f t="shared" si="6"/>
        <v>0.78740157480314954</v>
      </c>
      <c r="S36">
        <f t="shared" si="7"/>
        <v>4.4910179640718561E-3</v>
      </c>
      <c r="U36" s="57" t="s">
        <v>367</v>
      </c>
      <c r="V36" s="57" t="s">
        <v>368</v>
      </c>
      <c r="W36" s="58">
        <v>85.81</v>
      </c>
      <c r="X36" s="58">
        <v>57</v>
      </c>
      <c r="Y36" s="58">
        <v>0.28000000000000003</v>
      </c>
      <c r="Z36" s="58">
        <v>0.15</v>
      </c>
      <c r="AA36" s="58">
        <v>0.16</v>
      </c>
      <c r="AB36" s="58">
        <v>13.6</v>
      </c>
      <c r="AC36" s="58">
        <v>2.4</v>
      </c>
      <c r="AD36" s="58">
        <v>10.039999999999999</v>
      </c>
      <c r="AE36" s="58">
        <v>6</v>
      </c>
      <c r="AF36" s="58">
        <v>0.13</v>
      </c>
      <c r="AG36" s="58">
        <v>5</v>
      </c>
      <c r="AH36" s="58">
        <v>10</v>
      </c>
      <c r="AI36" s="58">
        <v>100</v>
      </c>
      <c r="AJ36" s="58">
        <v>2</v>
      </c>
      <c r="AK36" s="58">
        <v>0.04</v>
      </c>
      <c r="AL36" s="58">
        <v>0.03</v>
      </c>
      <c r="AM36" s="58">
        <v>3.5000000000000003E-2</v>
      </c>
      <c r="AN36" s="58">
        <v>0</v>
      </c>
      <c r="AO36" s="56"/>
      <c r="AP36" s="58">
        <v>1.7999999999999999E-2</v>
      </c>
      <c r="AQ36" s="58">
        <v>2.5999999999999999E-2</v>
      </c>
      <c r="AR36" s="58">
        <v>9.4E-2</v>
      </c>
      <c r="AS36" s="58">
        <v>7.3999999999999996E-2</v>
      </c>
      <c r="AT36" s="58">
        <v>5.0999999999999997E-2</v>
      </c>
      <c r="AU36" s="58">
        <v>3</v>
      </c>
      <c r="AV36" s="56"/>
      <c r="AW36" s="58">
        <v>3</v>
      </c>
      <c r="AX36" s="56"/>
      <c r="AY36" s="58">
        <v>5.0999999999999996</v>
      </c>
      <c r="AZ36" s="56"/>
      <c r="BA36" s="58">
        <v>51</v>
      </c>
      <c r="BB36" s="58">
        <v>3</v>
      </c>
      <c r="BC36" s="56"/>
      <c r="BD36" s="58">
        <v>0</v>
      </c>
      <c r="BE36" s="58">
        <v>25</v>
      </c>
      <c r="BF36" s="58">
        <v>12</v>
      </c>
      <c r="BG36" s="58">
        <v>0</v>
      </c>
      <c r="BH36" s="58">
        <v>28</v>
      </c>
      <c r="BI36" s="58">
        <v>0.18</v>
      </c>
      <c r="BJ36" s="56"/>
      <c r="BK36" s="56"/>
      <c r="BL36" s="58">
        <v>1.8</v>
      </c>
      <c r="BM36" s="56"/>
      <c r="BN36" s="56"/>
      <c r="BO36" s="56"/>
      <c r="BP36" s="56"/>
      <c r="BQ36" s="58">
        <v>109</v>
      </c>
      <c r="BR36" s="57" t="s">
        <v>330</v>
      </c>
      <c r="BS36" s="58">
        <v>215</v>
      </c>
      <c r="BT36" s="57" t="s">
        <v>364</v>
      </c>
      <c r="BU36" s="58">
        <v>10</v>
      </c>
    </row>
    <row r="37" spans="1:73" ht="43.2" x14ac:dyDescent="0.3">
      <c r="B37" t="s">
        <v>78</v>
      </c>
      <c r="C37">
        <v>1.27</v>
      </c>
      <c r="D37" t="s">
        <v>50</v>
      </c>
      <c r="E37">
        <v>294</v>
      </c>
      <c r="I37">
        <v>294</v>
      </c>
      <c r="L37" s="2">
        <f t="shared" si="4"/>
        <v>294</v>
      </c>
      <c r="M37" s="2"/>
      <c r="N37" s="1">
        <f>C37*E37/453.5</f>
        <v>0.82332965821389192</v>
      </c>
      <c r="O37" s="2"/>
      <c r="P37" s="2"/>
      <c r="Q37" s="2">
        <f t="shared" si="5"/>
        <v>231.49606299212599</v>
      </c>
      <c r="R37" s="1">
        <f t="shared" si="6"/>
        <v>0.78740157480314954</v>
      </c>
      <c r="S37">
        <f t="shared" si="7"/>
        <v>3.4013605442176869E-3</v>
      </c>
      <c r="U37" s="54" t="s">
        <v>365</v>
      </c>
      <c r="V37" s="54" t="s">
        <v>366</v>
      </c>
      <c r="W37" s="55">
        <v>84.16</v>
      </c>
      <c r="X37" s="55">
        <v>63</v>
      </c>
      <c r="Y37" s="55">
        <v>0.2</v>
      </c>
      <c r="Z37" s="55">
        <v>0.18</v>
      </c>
      <c r="AA37" s="55">
        <v>0.24</v>
      </c>
      <c r="AB37" s="55">
        <v>15.22</v>
      </c>
      <c r="AC37" s="55">
        <v>2.1</v>
      </c>
      <c r="AD37" s="55">
        <v>11.68</v>
      </c>
      <c r="AE37" s="55">
        <v>7</v>
      </c>
      <c r="AF37" s="55">
        <v>0.1</v>
      </c>
      <c r="AG37" s="55">
        <v>5</v>
      </c>
      <c r="AH37" s="55">
        <v>13</v>
      </c>
      <c r="AI37" s="55">
        <v>109</v>
      </c>
      <c r="AJ37" s="55">
        <v>1</v>
      </c>
      <c r="AK37" s="55">
        <v>0.04</v>
      </c>
      <c r="AL37" s="55">
        <v>2.5000000000000001E-2</v>
      </c>
      <c r="AM37" s="55">
        <v>3.1E-2</v>
      </c>
      <c r="AN37" s="55">
        <v>0</v>
      </c>
      <c r="AO37" s="53"/>
      <c r="AP37" s="55">
        <v>1.2999999999999999E-2</v>
      </c>
      <c r="AQ37" s="55">
        <v>2.5999999999999999E-2</v>
      </c>
      <c r="AR37" s="55">
        <v>7.0000000000000007E-2</v>
      </c>
      <c r="AS37" s="55">
        <v>5.0999999999999997E-2</v>
      </c>
      <c r="AT37" s="55">
        <v>4.4999999999999998E-2</v>
      </c>
      <c r="AU37" s="55">
        <v>3</v>
      </c>
      <c r="AV37" s="53"/>
      <c r="AW37" s="55">
        <v>3</v>
      </c>
      <c r="AX37" s="53"/>
      <c r="AY37" s="55">
        <v>3.4</v>
      </c>
      <c r="AZ37" s="53"/>
      <c r="BA37" s="55">
        <v>38</v>
      </c>
      <c r="BB37" s="55">
        <v>2</v>
      </c>
      <c r="BC37" s="53"/>
      <c r="BD37" s="55">
        <v>0</v>
      </c>
      <c r="BE37" s="55">
        <v>17</v>
      </c>
      <c r="BF37" s="55">
        <v>11</v>
      </c>
      <c r="BG37" s="55">
        <v>0</v>
      </c>
      <c r="BH37" s="55">
        <v>11</v>
      </c>
      <c r="BI37" s="55">
        <v>0.18</v>
      </c>
      <c r="BJ37" s="53"/>
      <c r="BK37" s="53"/>
      <c r="BL37" s="55">
        <v>1</v>
      </c>
      <c r="BM37" s="53"/>
      <c r="BN37" s="53"/>
      <c r="BO37" s="53"/>
      <c r="BP37" s="53"/>
      <c r="BQ37" s="55">
        <v>109</v>
      </c>
      <c r="BR37" s="54" t="s">
        <v>330</v>
      </c>
      <c r="BS37" s="55">
        <v>236</v>
      </c>
      <c r="BT37" s="54" t="s">
        <v>364</v>
      </c>
      <c r="BU37" s="55">
        <v>11</v>
      </c>
    </row>
    <row r="38" spans="1:73" ht="43.2" x14ac:dyDescent="0.3">
      <c r="B38" t="s">
        <v>17</v>
      </c>
      <c r="C38">
        <v>1.28</v>
      </c>
      <c r="D38" t="s">
        <v>49</v>
      </c>
      <c r="E38">
        <v>387</v>
      </c>
      <c r="H38" t="s">
        <v>52</v>
      </c>
      <c r="I38">
        <v>387</v>
      </c>
      <c r="L38" s="2">
        <f t="shared" si="4"/>
        <v>387</v>
      </c>
      <c r="M38" s="2"/>
      <c r="N38" s="1">
        <f>C38</f>
        <v>1.28</v>
      </c>
      <c r="O38" s="2"/>
      <c r="P38" s="2"/>
      <c r="Q38" s="2">
        <f t="shared" si="5"/>
        <v>302.34375</v>
      </c>
      <c r="R38" s="1">
        <f t="shared" si="6"/>
        <v>0.78125</v>
      </c>
      <c r="S38">
        <f t="shared" si="7"/>
        <v>2.5839793281653748E-3</v>
      </c>
      <c r="U38" s="32" t="s">
        <v>342</v>
      </c>
      <c r="V38" s="32" t="s">
        <v>343</v>
      </c>
      <c r="W38" s="33">
        <v>83.46</v>
      </c>
      <c r="X38" s="33">
        <v>60</v>
      </c>
      <c r="Y38" s="33">
        <v>0.82</v>
      </c>
      <c r="Z38" s="33">
        <v>0.38</v>
      </c>
      <c r="AA38" s="33">
        <v>0.36</v>
      </c>
      <c r="AB38" s="33">
        <v>14.98</v>
      </c>
      <c r="AC38" s="33">
        <v>1.6</v>
      </c>
      <c r="AD38" s="33">
        <v>13.66</v>
      </c>
      <c r="AE38" s="33">
        <v>11</v>
      </c>
      <c r="AF38" s="33">
        <v>0.16</v>
      </c>
      <c r="AG38" s="33">
        <v>10</v>
      </c>
      <c r="AH38" s="33">
        <v>14</v>
      </c>
      <c r="AI38" s="33">
        <v>168</v>
      </c>
      <c r="AJ38" s="33">
        <v>1</v>
      </c>
      <c r="AK38" s="33">
        <v>0.09</v>
      </c>
      <c r="AL38" s="33">
        <v>0.111</v>
      </c>
      <c r="AM38" s="33">
        <v>6.3E-2</v>
      </c>
      <c r="AN38" s="33">
        <v>0.6</v>
      </c>
      <c r="AO38" s="33">
        <v>36.4</v>
      </c>
      <c r="AP38" s="33">
        <v>2.8000000000000001E-2</v>
      </c>
      <c r="AQ38" s="33">
        <v>3.7999999999999999E-2</v>
      </c>
      <c r="AR38" s="33">
        <v>0.66900000000000004</v>
      </c>
      <c r="AS38" s="33">
        <v>0.19700000000000001</v>
      </c>
      <c r="AT38" s="33">
        <v>0.11899999999999999</v>
      </c>
      <c r="AU38" s="33">
        <v>43</v>
      </c>
      <c r="AV38" s="33">
        <v>0</v>
      </c>
      <c r="AW38" s="33">
        <v>43</v>
      </c>
      <c r="AX38" s="33">
        <v>43</v>
      </c>
      <c r="AY38" s="33">
        <v>7.6</v>
      </c>
      <c r="AZ38" s="33">
        <v>0</v>
      </c>
      <c r="BA38" s="33">
        <v>1082</v>
      </c>
      <c r="BB38" s="33">
        <v>54</v>
      </c>
      <c r="BC38" s="33">
        <v>0</v>
      </c>
      <c r="BD38" s="33">
        <v>9</v>
      </c>
      <c r="BE38" s="33">
        <v>640</v>
      </c>
      <c r="BF38" s="33">
        <v>10</v>
      </c>
      <c r="BG38" s="33">
        <v>3</v>
      </c>
      <c r="BH38" s="33">
        <v>23</v>
      </c>
      <c r="BI38" s="33">
        <v>0.9</v>
      </c>
      <c r="BJ38" s="33">
        <v>0</v>
      </c>
      <c r="BK38" s="33">
        <v>0</v>
      </c>
      <c r="BL38" s="33">
        <v>4.2</v>
      </c>
      <c r="BM38" s="33">
        <v>9.1999999999999998E-2</v>
      </c>
      <c r="BN38" s="33">
        <v>0.14000000000000001</v>
      </c>
      <c r="BO38" s="33">
        <v>7.0999999999999994E-2</v>
      </c>
      <c r="BP38" s="33">
        <v>0</v>
      </c>
      <c r="BQ38" s="33">
        <v>165</v>
      </c>
      <c r="BR38" s="32" t="s">
        <v>344</v>
      </c>
      <c r="BS38" s="33">
        <v>336</v>
      </c>
      <c r="BT38" s="32" t="s">
        <v>345</v>
      </c>
      <c r="BU38" s="33">
        <v>29</v>
      </c>
    </row>
    <row r="39" spans="1:73" ht="43.2" x14ac:dyDescent="0.3">
      <c r="B39" t="s">
        <v>39</v>
      </c>
      <c r="C39">
        <v>1.28</v>
      </c>
      <c r="D39" t="s">
        <v>50</v>
      </c>
      <c r="E39">
        <v>34</v>
      </c>
      <c r="I39">
        <v>34</v>
      </c>
      <c r="L39" s="2">
        <f t="shared" si="4"/>
        <v>34</v>
      </c>
      <c r="M39" s="2"/>
      <c r="N39" s="1">
        <f>C39*E39/453.5</f>
        <v>9.5964718853362746E-2</v>
      </c>
      <c r="O39" s="2"/>
      <c r="P39" s="2"/>
      <c r="Q39" s="2">
        <f t="shared" si="5"/>
        <v>26.5625</v>
      </c>
      <c r="R39" s="1">
        <f t="shared" si="6"/>
        <v>0.78125</v>
      </c>
      <c r="S39">
        <f t="shared" si="7"/>
        <v>2.9411764705882353E-2</v>
      </c>
      <c r="U39" s="96" t="s">
        <v>413</v>
      </c>
      <c r="V39" s="96" t="s">
        <v>414</v>
      </c>
      <c r="W39" s="97">
        <v>91.69</v>
      </c>
      <c r="X39" s="97">
        <v>29</v>
      </c>
      <c r="Y39" s="97">
        <v>0.91</v>
      </c>
      <c r="Z39" s="97">
        <v>0.37</v>
      </c>
      <c r="AA39" s="97">
        <v>0.53</v>
      </c>
      <c r="AB39" s="97">
        <v>6.5</v>
      </c>
      <c r="AC39" s="97">
        <v>2.8</v>
      </c>
      <c r="AD39" s="97">
        <v>4.12</v>
      </c>
      <c r="AE39" s="97">
        <v>12</v>
      </c>
      <c r="AF39" s="97">
        <v>0.25</v>
      </c>
      <c r="AG39" s="97">
        <v>15</v>
      </c>
      <c r="AH39" s="97">
        <v>26</v>
      </c>
      <c r="AI39" s="97">
        <v>248</v>
      </c>
      <c r="AJ39" s="97">
        <v>3</v>
      </c>
      <c r="AK39" s="97">
        <v>0.14000000000000001</v>
      </c>
      <c r="AL39" s="97">
        <v>4.5999999999999999E-2</v>
      </c>
      <c r="AM39" s="97">
        <v>9.7000000000000003E-2</v>
      </c>
      <c r="AN39" s="97">
        <v>0.4</v>
      </c>
      <c r="AO39" s="97">
        <v>118.6</v>
      </c>
      <c r="AP39" s="97">
        <v>0.04</v>
      </c>
      <c r="AQ39" s="97">
        <v>7.0000000000000007E-2</v>
      </c>
      <c r="AR39" s="97">
        <v>1.28</v>
      </c>
      <c r="AS39" s="97">
        <v>0.315</v>
      </c>
      <c r="AT39" s="97">
        <v>0.41899999999999998</v>
      </c>
      <c r="AU39" s="97">
        <v>27</v>
      </c>
      <c r="AV39" s="97">
        <v>0</v>
      </c>
      <c r="AW39" s="97">
        <v>27</v>
      </c>
      <c r="AX39" s="97">
        <v>27</v>
      </c>
      <c r="AY39" s="97">
        <v>7.5</v>
      </c>
      <c r="AZ39" s="97">
        <v>0</v>
      </c>
      <c r="BA39" s="97">
        <v>1078</v>
      </c>
      <c r="BB39" s="97">
        <v>54</v>
      </c>
      <c r="BC39" s="97">
        <v>0</v>
      </c>
      <c r="BD39" s="97">
        <v>67</v>
      </c>
      <c r="BE39" s="97">
        <v>561</v>
      </c>
      <c r="BF39" s="97">
        <v>105</v>
      </c>
      <c r="BG39" s="97">
        <v>0</v>
      </c>
      <c r="BH39" s="97">
        <v>861</v>
      </c>
      <c r="BI39" s="97">
        <v>3.58</v>
      </c>
      <c r="BJ39" s="97">
        <v>0</v>
      </c>
      <c r="BK39" s="97">
        <v>0</v>
      </c>
      <c r="BL39" s="97">
        <v>18.5</v>
      </c>
      <c r="BM39" s="97">
        <v>9.1999999999999998E-2</v>
      </c>
      <c r="BN39" s="97">
        <v>2.9000000000000001E-2</v>
      </c>
      <c r="BO39" s="97">
        <v>0.112</v>
      </c>
      <c r="BP39" s="97">
        <v>0</v>
      </c>
      <c r="BQ39" s="97">
        <v>90</v>
      </c>
      <c r="BR39" s="96" t="s">
        <v>330</v>
      </c>
      <c r="BS39" s="97">
        <v>14</v>
      </c>
      <c r="BT39" s="96" t="s">
        <v>415</v>
      </c>
      <c r="BU39" s="97">
        <v>8</v>
      </c>
    </row>
    <row r="40" spans="1:73" ht="28.8" x14ac:dyDescent="0.3">
      <c r="B40" t="s">
        <v>36</v>
      </c>
      <c r="C40">
        <v>1.34</v>
      </c>
      <c r="D40" t="s">
        <v>49</v>
      </c>
      <c r="E40">
        <v>182</v>
      </c>
      <c r="I40">
        <v>182</v>
      </c>
      <c r="L40" s="2">
        <f t="shared" si="4"/>
        <v>182</v>
      </c>
      <c r="M40" s="2"/>
      <c r="N40" s="1">
        <f>C40</f>
        <v>1.34</v>
      </c>
      <c r="O40" s="2"/>
      <c r="P40" s="2"/>
      <c r="Q40" s="2">
        <f t="shared" si="5"/>
        <v>135.82089552238804</v>
      </c>
      <c r="R40" s="1">
        <f t="shared" si="6"/>
        <v>0.74626865671641784</v>
      </c>
      <c r="S40">
        <f t="shared" si="7"/>
        <v>5.4945054945054949E-3</v>
      </c>
      <c r="U40" s="98" t="s">
        <v>416</v>
      </c>
      <c r="V40" s="98" t="s">
        <v>417</v>
      </c>
      <c r="W40" s="99">
        <v>95.43</v>
      </c>
      <c r="X40" s="99">
        <v>16</v>
      </c>
      <c r="Y40" s="99">
        <v>0.69</v>
      </c>
      <c r="Z40" s="99">
        <v>0.17</v>
      </c>
      <c r="AA40" s="99">
        <v>0.75</v>
      </c>
      <c r="AB40" s="99">
        <v>2.97</v>
      </c>
      <c r="AC40" s="99">
        <v>1.6</v>
      </c>
      <c r="AD40" s="99">
        <v>1.34</v>
      </c>
      <c r="AE40" s="99">
        <v>40</v>
      </c>
      <c r="AF40" s="99">
        <v>0.2</v>
      </c>
      <c r="AG40" s="99">
        <v>11</v>
      </c>
      <c r="AH40" s="99">
        <v>24</v>
      </c>
      <c r="AI40" s="99">
        <v>260</v>
      </c>
      <c r="AJ40" s="99">
        <v>80</v>
      </c>
      <c r="AK40" s="99">
        <v>0.13</v>
      </c>
      <c r="AL40" s="99">
        <v>3.5000000000000003E-2</v>
      </c>
      <c r="AM40" s="99">
        <v>0.10299999999999999</v>
      </c>
      <c r="AN40" s="99">
        <v>0.4</v>
      </c>
      <c r="AO40" s="99">
        <v>3.1</v>
      </c>
      <c r="AP40" s="99">
        <v>2.1000000000000001E-2</v>
      </c>
      <c r="AQ40" s="99">
        <v>5.7000000000000002E-2</v>
      </c>
      <c r="AR40" s="99">
        <v>0.32</v>
      </c>
      <c r="AS40" s="99">
        <v>0.246</v>
      </c>
      <c r="AT40" s="99">
        <v>7.3999999999999996E-2</v>
      </c>
      <c r="AU40" s="99">
        <v>36</v>
      </c>
      <c r="AV40" s="99">
        <v>0</v>
      </c>
      <c r="AW40" s="99">
        <v>36</v>
      </c>
      <c r="AX40" s="99">
        <v>36</v>
      </c>
      <c r="AY40" s="99">
        <v>6.1</v>
      </c>
      <c r="AZ40" s="99">
        <v>0</v>
      </c>
      <c r="BA40" s="99">
        <v>449</v>
      </c>
      <c r="BB40" s="99">
        <v>22</v>
      </c>
      <c r="BC40" s="99">
        <v>0</v>
      </c>
      <c r="BD40" s="99">
        <v>0</v>
      </c>
      <c r="BE40" s="99">
        <v>270</v>
      </c>
      <c r="BF40" s="99">
        <v>0</v>
      </c>
      <c r="BG40" s="99">
        <v>0</v>
      </c>
      <c r="BH40" s="99">
        <v>283</v>
      </c>
      <c r="BI40" s="99">
        <v>0.27</v>
      </c>
      <c r="BJ40" s="99">
        <v>0</v>
      </c>
      <c r="BK40" s="99">
        <v>0</v>
      </c>
      <c r="BL40" s="99">
        <v>29.3</v>
      </c>
      <c r="BM40" s="99">
        <v>4.2000000000000003E-2</v>
      </c>
      <c r="BN40" s="99">
        <v>3.2000000000000001E-2</v>
      </c>
      <c r="BO40" s="99">
        <v>7.9000000000000001E-2</v>
      </c>
      <c r="BP40" s="99">
        <v>0</v>
      </c>
      <c r="BQ40" s="99">
        <v>101</v>
      </c>
      <c r="BR40" s="98" t="s">
        <v>321</v>
      </c>
      <c r="BS40" s="99">
        <v>110</v>
      </c>
      <c r="BT40" s="98" t="s">
        <v>314</v>
      </c>
      <c r="BU40" s="99">
        <v>11</v>
      </c>
    </row>
    <row r="41" spans="1:73" ht="28.8" x14ac:dyDescent="0.3">
      <c r="B41" t="s">
        <v>418</v>
      </c>
      <c r="C41">
        <v>1.46</v>
      </c>
      <c r="D41" t="s">
        <v>50</v>
      </c>
      <c r="E41">
        <v>1118</v>
      </c>
      <c r="I41">
        <v>1118</v>
      </c>
      <c r="L41" s="2">
        <f t="shared" si="4"/>
        <v>1118</v>
      </c>
      <c r="M41" s="2"/>
      <c r="N41" s="1">
        <f>C41*E41/453.5</f>
        <v>3.5992943770672547</v>
      </c>
      <c r="O41" s="2"/>
      <c r="P41" s="2"/>
      <c r="Q41" s="2">
        <f t="shared" si="5"/>
        <v>765.75342465753431</v>
      </c>
      <c r="R41" s="1">
        <f t="shared" si="6"/>
        <v>0.68493150684931503</v>
      </c>
      <c r="S41">
        <f t="shared" si="7"/>
        <v>8.9445438282647585E-4</v>
      </c>
      <c r="U41" s="100" t="s">
        <v>419</v>
      </c>
      <c r="V41" s="100" t="s">
        <v>420</v>
      </c>
      <c r="W41" s="101">
        <v>88.06</v>
      </c>
      <c r="X41" s="101">
        <v>43</v>
      </c>
      <c r="Y41" s="101">
        <v>0.47</v>
      </c>
      <c r="Z41" s="101">
        <v>0.26</v>
      </c>
      <c r="AA41" s="101">
        <v>0.39</v>
      </c>
      <c r="AB41" s="101">
        <v>10.82</v>
      </c>
      <c r="AC41" s="101">
        <v>1.7</v>
      </c>
      <c r="AD41" s="101">
        <v>7.82</v>
      </c>
      <c r="AE41" s="101">
        <v>20</v>
      </c>
      <c r="AF41" s="101">
        <v>0.25</v>
      </c>
      <c r="AG41" s="101">
        <v>21</v>
      </c>
      <c r="AH41" s="101">
        <v>10</v>
      </c>
      <c r="AI41" s="101">
        <v>182</v>
      </c>
      <c r="AJ41" s="101">
        <v>8</v>
      </c>
      <c r="AK41" s="101">
        <v>0.08</v>
      </c>
      <c r="AL41" s="101">
        <v>4.4999999999999998E-2</v>
      </c>
      <c r="AM41" s="101">
        <v>0.04</v>
      </c>
      <c r="AN41" s="101">
        <v>0.6</v>
      </c>
      <c r="AO41" s="101">
        <v>60.9</v>
      </c>
      <c r="AP41" s="101">
        <v>2.3E-2</v>
      </c>
      <c r="AQ41" s="101">
        <v>2.7E-2</v>
      </c>
      <c r="AR41" s="101">
        <v>0.35699999999999998</v>
      </c>
      <c r="AS41" s="101">
        <v>0.191</v>
      </c>
      <c r="AT41" s="101">
        <v>3.7999999999999999E-2</v>
      </c>
      <c r="AU41" s="101">
        <v>37</v>
      </c>
      <c r="AV41" s="101">
        <v>0</v>
      </c>
      <c r="AW41" s="101">
        <v>37</v>
      </c>
      <c r="AX41" s="101">
        <v>37</v>
      </c>
      <c r="AY41" s="101">
        <v>6.1</v>
      </c>
      <c r="AZ41" s="101">
        <v>0</v>
      </c>
      <c r="BA41" s="101">
        <v>950</v>
      </c>
      <c r="BB41" s="101">
        <v>47</v>
      </c>
      <c r="BC41" s="101">
        <v>0</v>
      </c>
      <c r="BD41" s="101">
        <v>2</v>
      </c>
      <c r="BE41" s="101">
        <v>274</v>
      </c>
      <c r="BF41" s="101">
        <v>589</v>
      </c>
      <c r="BG41" s="101">
        <v>1828</v>
      </c>
      <c r="BH41" s="101">
        <v>89</v>
      </c>
      <c r="BI41" s="101">
        <v>0.3</v>
      </c>
      <c r="BJ41" s="101">
        <v>0</v>
      </c>
      <c r="BK41" s="101">
        <v>0</v>
      </c>
      <c r="BL41" s="101">
        <v>2.6</v>
      </c>
      <c r="BM41" s="101">
        <v>8.1000000000000003E-2</v>
      </c>
      <c r="BN41" s="101">
        <v>7.1999999999999995E-2</v>
      </c>
      <c r="BO41" s="101">
        <v>5.8000000000000003E-2</v>
      </c>
      <c r="BP41" s="101">
        <v>0</v>
      </c>
      <c r="BQ41" s="101">
        <v>145</v>
      </c>
      <c r="BR41" s="100" t="s">
        <v>421</v>
      </c>
      <c r="BS41" s="101">
        <v>230</v>
      </c>
      <c r="BT41" s="100" t="s">
        <v>340</v>
      </c>
      <c r="BU41" s="101">
        <v>38</v>
      </c>
    </row>
    <row r="42" spans="1:73" ht="72" x14ac:dyDescent="0.3">
      <c r="B42" t="s">
        <v>63</v>
      </c>
      <c r="C42">
        <v>1.47</v>
      </c>
      <c r="D42" t="s">
        <v>50</v>
      </c>
      <c r="E42">
        <v>292</v>
      </c>
      <c r="F42">
        <v>594</v>
      </c>
      <c r="G42">
        <v>875</v>
      </c>
      <c r="I42">
        <v>292</v>
      </c>
      <c r="J42">
        <f>F42-E42</f>
        <v>302</v>
      </c>
      <c r="K42">
        <f>G42-F42</f>
        <v>281</v>
      </c>
      <c r="L42" s="2">
        <f t="shared" si="4"/>
        <v>291.66666666666669</v>
      </c>
      <c r="M42" s="2">
        <f>_xlfn.STDEV.P(I42:K42)</f>
        <v>8.5764535535124047</v>
      </c>
      <c r="N42" s="1">
        <f>C42*E42/453.5</f>
        <v>0.94650496141124585</v>
      </c>
      <c r="O42" s="2"/>
      <c r="P42" s="2"/>
      <c r="Q42" s="2">
        <f t="shared" si="5"/>
        <v>198.41269841269843</v>
      </c>
      <c r="R42" s="1">
        <f t="shared" si="6"/>
        <v>0.68027210884353739</v>
      </c>
      <c r="S42">
        <f t="shared" si="7"/>
        <v>3.4285714285714284E-3</v>
      </c>
      <c r="U42" s="63" t="s">
        <v>371</v>
      </c>
      <c r="V42" s="63" t="s">
        <v>372</v>
      </c>
      <c r="W42" s="64">
        <v>85.46</v>
      </c>
      <c r="X42" s="64">
        <v>58</v>
      </c>
      <c r="Y42" s="64">
        <v>0.44</v>
      </c>
      <c r="Z42" s="64">
        <v>0.19</v>
      </c>
      <c r="AA42" s="64">
        <v>0.28999999999999998</v>
      </c>
      <c r="AB42" s="64">
        <v>13.61</v>
      </c>
      <c r="AC42" s="64">
        <v>2.8</v>
      </c>
      <c r="AD42" s="64">
        <v>9.59</v>
      </c>
      <c r="AE42" s="64">
        <v>5</v>
      </c>
      <c r="AF42" s="64">
        <v>0.15</v>
      </c>
      <c r="AG42" s="64">
        <v>5</v>
      </c>
      <c r="AH42" s="64">
        <v>12</v>
      </c>
      <c r="AI42" s="64">
        <v>120</v>
      </c>
      <c r="AJ42" s="64">
        <v>1</v>
      </c>
      <c r="AK42" s="64">
        <v>0.04</v>
      </c>
      <c r="AL42" s="64">
        <v>3.1E-2</v>
      </c>
      <c r="AM42" s="64">
        <v>4.3999999999999997E-2</v>
      </c>
      <c r="AN42" s="64">
        <v>0.1</v>
      </c>
      <c r="AO42" s="62"/>
      <c r="AP42" s="64">
        <v>1.9E-2</v>
      </c>
      <c r="AQ42" s="64">
        <v>2.5000000000000001E-2</v>
      </c>
      <c r="AR42" s="64">
        <v>0.126</v>
      </c>
      <c r="AS42" s="64">
        <v>5.6000000000000001E-2</v>
      </c>
      <c r="AT42" s="64">
        <v>3.6999999999999998E-2</v>
      </c>
      <c r="AU42" s="64">
        <v>3</v>
      </c>
      <c r="AV42" s="62"/>
      <c r="AW42" s="64">
        <v>3</v>
      </c>
      <c r="AX42" s="62"/>
      <c r="AY42" s="64">
        <v>3.4</v>
      </c>
      <c r="AZ42" s="62"/>
      <c r="BA42" s="64">
        <v>100</v>
      </c>
      <c r="BB42" s="64">
        <v>5</v>
      </c>
      <c r="BC42" s="62"/>
      <c r="BD42" s="64">
        <v>0</v>
      </c>
      <c r="BE42" s="64">
        <v>59</v>
      </c>
      <c r="BF42" s="64">
        <v>2</v>
      </c>
      <c r="BG42" s="64">
        <v>0</v>
      </c>
      <c r="BH42" s="64">
        <v>64</v>
      </c>
      <c r="BI42" s="64">
        <v>0.18</v>
      </c>
      <c r="BJ42" s="62"/>
      <c r="BK42" s="62"/>
      <c r="BL42" s="64">
        <v>3.2</v>
      </c>
      <c r="BM42" s="62"/>
      <c r="BN42" s="62"/>
      <c r="BO42" s="62"/>
      <c r="BP42" s="62"/>
      <c r="BQ42" s="64">
        <v>109</v>
      </c>
      <c r="BR42" s="63" t="s">
        <v>330</v>
      </c>
      <c r="BS42" s="64">
        <v>206</v>
      </c>
      <c r="BT42" s="63" t="s">
        <v>364</v>
      </c>
      <c r="BU42" s="64">
        <v>11</v>
      </c>
    </row>
    <row r="43" spans="1:73" ht="28.8" x14ac:dyDescent="0.3">
      <c r="B43" t="s">
        <v>68</v>
      </c>
      <c r="C43">
        <v>1.47</v>
      </c>
      <c r="D43" t="s">
        <v>50</v>
      </c>
      <c r="E43">
        <v>308</v>
      </c>
      <c r="I43">
        <v>308</v>
      </c>
      <c r="L43" s="2">
        <f t="shared" si="4"/>
        <v>308</v>
      </c>
      <c r="M43" s="2"/>
      <c r="N43" s="1">
        <f>C43*E43/453.5</f>
        <v>0.9983682469680264</v>
      </c>
      <c r="O43" s="2"/>
      <c r="P43" s="2"/>
      <c r="Q43" s="2">
        <f t="shared" si="5"/>
        <v>209.52380952380952</v>
      </c>
      <c r="R43" s="1">
        <f t="shared" si="6"/>
        <v>0.68027210884353739</v>
      </c>
      <c r="S43">
        <f t="shared" si="7"/>
        <v>3.246753246753247E-3</v>
      </c>
      <c r="U43" s="102" t="s">
        <v>422</v>
      </c>
      <c r="V43" s="102" t="s">
        <v>423</v>
      </c>
      <c r="W43" s="103">
        <v>83.96</v>
      </c>
      <c r="X43" s="103">
        <v>57</v>
      </c>
      <c r="Y43" s="103">
        <v>0.36</v>
      </c>
      <c r="Z43" s="103">
        <v>0.14000000000000001</v>
      </c>
      <c r="AA43" s="103">
        <v>0.32</v>
      </c>
      <c r="AB43" s="103">
        <v>15.23</v>
      </c>
      <c r="AC43" s="103">
        <v>3.1</v>
      </c>
      <c r="AD43" s="103">
        <v>9.75</v>
      </c>
      <c r="AE43" s="103">
        <v>9</v>
      </c>
      <c r="AF43" s="103">
        <v>0.18</v>
      </c>
      <c r="AG43" s="103">
        <v>7</v>
      </c>
      <c r="AH43" s="103">
        <v>12</v>
      </c>
      <c r="AI43" s="103">
        <v>116</v>
      </c>
      <c r="AJ43" s="103">
        <v>1</v>
      </c>
      <c r="AK43" s="103">
        <v>0.1</v>
      </c>
      <c r="AL43" s="103">
        <v>8.2000000000000003E-2</v>
      </c>
      <c r="AM43" s="103">
        <v>4.8000000000000001E-2</v>
      </c>
      <c r="AN43" s="103">
        <v>0.1</v>
      </c>
      <c r="AO43" s="103">
        <v>4.3</v>
      </c>
      <c r="AP43" s="103">
        <v>1.2E-2</v>
      </c>
      <c r="AQ43" s="103">
        <v>2.5999999999999999E-2</v>
      </c>
      <c r="AR43" s="103">
        <v>0.161</v>
      </c>
      <c r="AS43" s="103">
        <v>4.9000000000000002E-2</v>
      </c>
      <c r="AT43" s="103">
        <v>2.9000000000000001E-2</v>
      </c>
      <c r="AU43" s="103">
        <v>7</v>
      </c>
      <c r="AV43" s="103">
        <v>0</v>
      </c>
      <c r="AW43" s="103">
        <v>7</v>
      </c>
      <c r="AX43" s="103">
        <v>7</v>
      </c>
      <c r="AY43" s="103">
        <v>5.0999999999999996</v>
      </c>
      <c r="AZ43" s="103">
        <v>0</v>
      </c>
      <c r="BA43" s="103">
        <v>25</v>
      </c>
      <c r="BB43" s="103">
        <v>1</v>
      </c>
      <c r="BC43" s="103">
        <v>0</v>
      </c>
      <c r="BD43" s="103">
        <v>1</v>
      </c>
      <c r="BE43" s="103">
        <v>14</v>
      </c>
      <c r="BF43" s="103">
        <v>2</v>
      </c>
      <c r="BG43" s="103">
        <v>0</v>
      </c>
      <c r="BH43" s="103">
        <v>44</v>
      </c>
      <c r="BI43" s="103">
        <v>0.12</v>
      </c>
      <c r="BJ43" s="103">
        <v>0</v>
      </c>
      <c r="BK43" s="103">
        <v>0</v>
      </c>
      <c r="BL43" s="103">
        <v>4.4000000000000004</v>
      </c>
      <c r="BM43" s="103">
        <v>2.1999999999999999E-2</v>
      </c>
      <c r="BN43" s="103">
        <v>8.4000000000000005E-2</v>
      </c>
      <c r="BO43" s="103">
        <v>9.4E-2</v>
      </c>
      <c r="BP43" s="103">
        <v>0</v>
      </c>
      <c r="BQ43" s="103">
        <v>140</v>
      </c>
      <c r="BR43" s="102" t="s">
        <v>382</v>
      </c>
      <c r="BS43" s="103">
        <v>161</v>
      </c>
      <c r="BT43" s="102" t="s">
        <v>410</v>
      </c>
      <c r="BU43" s="103">
        <v>10</v>
      </c>
    </row>
    <row r="44" spans="1:73" ht="28.8" x14ac:dyDescent="0.3">
      <c r="B44" t="s">
        <v>67</v>
      </c>
      <c r="C44">
        <v>1.47</v>
      </c>
      <c r="D44" t="s">
        <v>50</v>
      </c>
      <c r="E44">
        <v>222</v>
      </c>
      <c r="I44">
        <v>222</v>
      </c>
      <c r="L44" s="2">
        <f t="shared" si="4"/>
        <v>222</v>
      </c>
      <c r="M44" s="2"/>
      <c r="N44" s="1">
        <f>C44*E44/453.5</f>
        <v>0.71960308710033072</v>
      </c>
      <c r="O44" s="2"/>
      <c r="P44" s="2"/>
      <c r="Q44" s="2">
        <f t="shared" si="5"/>
        <v>151.0204081632653</v>
      </c>
      <c r="R44" s="1">
        <f t="shared" si="6"/>
        <v>0.68027210884353739</v>
      </c>
      <c r="S44">
        <f t="shared" si="7"/>
        <v>4.5045045045045045E-3</v>
      </c>
      <c r="U44" s="104" t="s">
        <v>422</v>
      </c>
      <c r="V44" s="104" t="s">
        <v>423</v>
      </c>
      <c r="W44" s="105">
        <v>83.96</v>
      </c>
      <c r="X44" s="105">
        <v>57</v>
      </c>
      <c r="Y44" s="105">
        <v>0.36</v>
      </c>
      <c r="Z44" s="105">
        <v>0.14000000000000001</v>
      </c>
      <c r="AA44" s="105">
        <v>0.32</v>
      </c>
      <c r="AB44" s="105">
        <v>15.23</v>
      </c>
      <c r="AC44" s="105">
        <v>3.1</v>
      </c>
      <c r="AD44" s="105">
        <v>9.75</v>
      </c>
      <c r="AE44" s="105">
        <v>9</v>
      </c>
      <c r="AF44" s="105">
        <v>0.18</v>
      </c>
      <c r="AG44" s="105">
        <v>7</v>
      </c>
      <c r="AH44" s="105">
        <v>12</v>
      </c>
      <c r="AI44" s="105">
        <v>116</v>
      </c>
      <c r="AJ44" s="105">
        <v>1</v>
      </c>
      <c r="AK44" s="105">
        <v>0.1</v>
      </c>
      <c r="AL44" s="105">
        <v>8.2000000000000003E-2</v>
      </c>
      <c r="AM44" s="105">
        <v>4.8000000000000001E-2</v>
      </c>
      <c r="AN44" s="105">
        <v>0.1</v>
      </c>
      <c r="AO44" s="105">
        <v>4.3</v>
      </c>
      <c r="AP44" s="105">
        <v>1.2E-2</v>
      </c>
      <c r="AQ44" s="105">
        <v>2.5999999999999999E-2</v>
      </c>
      <c r="AR44" s="105">
        <v>0.161</v>
      </c>
      <c r="AS44" s="105">
        <v>4.9000000000000002E-2</v>
      </c>
      <c r="AT44" s="105">
        <v>2.9000000000000001E-2</v>
      </c>
      <c r="AU44" s="105">
        <v>7</v>
      </c>
      <c r="AV44" s="105">
        <v>0</v>
      </c>
      <c r="AW44" s="105">
        <v>7</v>
      </c>
      <c r="AX44" s="105">
        <v>7</v>
      </c>
      <c r="AY44" s="105">
        <v>5.0999999999999996</v>
      </c>
      <c r="AZ44" s="105">
        <v>0</v>
      </c>
      <c r="BA44" s="105">
        <v>25</v>
      </c>
      <c r="BB44" s="105">
        <v>1</v>
      </c>
      <c r="BC44" s="105">
        <v>0</v>
      </c>
      <c r="BD44" s="105">
        <v>1</v>
      </c>
      <c r="BE44" s="105">
        <v>14</v>
      </c>
      <c r="BF44" s="105">
        <v>2</v>
      </c>
      <c r="BG44" s="105">
        <v>0</v>
      </c>
      <c r="BH44" s="105">
        <v>44</v>
      </c>
      <c r="BI44" s="105">
        <v>0.12</v>
      </c>
      <c r="BJ44" s="105">
        <v>0</v>
      </c>
      <c r="BK44" s="105">
        <v>0</v>
      </c>
      <c r="BL44" s="105">
        <v>4.4000000000000004</v>
      </c>
      <c r="BM44" s="105">
        <v>2.1999999999999999E-2</v>
      </c>
      <c r="BN44" s="105">
        <v>8.4000000000000005E-2</v>
      </c>
      <c r="BO44" s="105">
        <v>9.4E-2</v>
      </c>
      <c r="BP44" s="105">
        <v>0</v>
      </c>
      <c r="BQ44" s="105">
        <v>140</v>
      </c>
      <c r="BR44" s="104" t="s">
        <v>382</v>
      </c>
      <c r="BS44" s="105">
        <v>161</v>
      </c>
      <c r="BT44" s="104" t="s">
        <v>410</v>
      </c>
      <c r="BU44" s="105">
        <v>10</v>
      </c>
    </row>
    <row r="45" spans="1:73" ht="72" x14ac:dyDescent="0.3">
      <c r="B45" t="s">
        <v>32</v>
      </c>
      <c r="C45">
        <v>1.48</v>
      </c>
      <c r="D45" t="s">
        <v>49</v>
      </c>
      <c r="E45">
        <v>231</v>
      </c>
      <c r="I45">
        <v>231</v>
      </c>
      <c r="L45" s="2">
        <f t="shared" si="4"/>
        <v>231</v>
      </c>
      <c r="M45" s="2"/>
      <c r="N45" s="1">
        <f>C45</f>
        <v>1.48</v>
      </c>
      <c r="O45" s="2"/>
      <c r="P45" s="2"/>
      <c r="Q45" s="2">
        <f t="shared" si="5"/>
        <v>156.08108108108109</v>
      </c>
      <c r="R45" s="1">
        <f t="shared" si="6"/>
        <v>0.67567567567567566</v>
      </c>
      <c r="S45">
        <f t="shared" si="7"/>
        <v>4.329004329004329E-3</v>
      </c>
      <c r="U45" s="110" t="s">
        <v>424</v>
      </c>
      <c r="V45" s="110" t="s">
        <v>425</v>
      </c>
      <c r="W45" s="111">
        <v>73.23</v>
      </c>
      <c r="X45" s="111">
        <v>160</v>
      </c>
      <c r="Y45" s="111">
        <v>2</v>
      </c>
      <c r="Z45" s="111">
        <v>14.66</v>
      </c>
      <c r="AA45" s="111">
        <v>1.58</v>
      </c>
      <c r="AB45" s="111">
        <v>8.5299999999999994</v>
      </c>
      <c r="AC45" s="111">
        <v>6.7</v>
      </c>
      <c r="AD45" s="111">
        <v>0.66</v>
      </c>
      <c r="AE45" s="111">
        <v>12</v>
      </c>
      <c r="AF45" s="111">
        <v>0.55000000000000004</v>
      </c>
      <c r="AG45" s="111">
        <v>29</v>
      </c>
      <c r="AH45" s="111">
        <v>52</v>
      </c>
      <c r="AI45" s="111">
        <v>485</v>
      </c>
      <c r="AJ45" s="111">
        <v>7</v>
      </c>
      <c r="AK45" s="111">
        <v>0.64</v>
      </c>
      <c r="AL45" s="111">
        <v>0.19</v>
      </c>
      <c r="AM45" s="111">
        <v>0.14199999999999999</v>
      </c>
      <c r="AN45" s="111">
        <v>0.4</v>
      </c>
      <c r="AO45" s="111">
        <v>10</v>
      </c>
      <c r="AP45" s="111">
        <v>6.7000000000000004E-2</v>
      </c>
      <c r="AQ45" s="111">
        <v>0.13</v>
      </c>
      <c r="AR45" s="111">
        <v>1.738</v>
      </c>
      <c r="AS45" s="111">
        <v>1.389</v>
      </c>
      <c r="AT45" s="111">
        <v>0.25700000000000001</v>
      </c>
      <c r="AU45" s="111">
        <v>81</v>
      </c>
      <c r="AV45" s="111">
        <v>0</v>
      </c>
      <c r="AW45" s="111">
        <v>81</v>
      </c>
      <c r="AX45" s="111">
        <v>81</v>
      </c>
      <c r="AY45" s="111">
        <v>14.2</v>
      </c>
      <c r="AZ45" s="111">
        <v>0</v>
      </c>
      <c r="BA45" s="111">
        <v>146</v>
      </c>
      <c r="BB45" s="111">
        <v>7</v>
      </c>
      <c r="BC45" s="111">
        <v>0</v>
      </c>
      <c r="BD45" s="111">
        <v>24</v>
      </c>
      <c r="BE45" s="111">
        <v>62</v>
      </c>
      <c r="BF45" s="111">
        <v>28</v>
      </c>
      <c r="BG45" s="111">
        <v>0</v>
      </c>
      <c r="BH45" s="111">
        <v>271</v>
      </c>
      <c r="BI45" s="111">
        <v>2.0699999999999998</v>
      </c>
      <c r="BJ45" s="111">
        <v>0</v>
      </c>
      <c r="BK45" s="111">
        <v>0</v>
      </c>
      <c r="BL45" s="111">
        <v>21</v>
      </c>
      <c r="BM45" s="111">
        <v>2.1259999999999999</v>
      </c>
      <c r="BN45" s="111">
        <v>9.7989999999999995</v>
      </c>
      <c r="BO45" s="111">
        <v>1.8160000000000001</v>
      </c>
      <c r="BP45" s="111">
        <v>0</v>
      </c>
      <c r="BQ45" s="111">
        <v>150</v>
      </c>
      <c r="BR45" s="110" t="s">
        <v>410</v>
      </c>
      <c r="BS45" s="111">
        <v>230</v>
      </c>
      <c r="BT45" s="110" t="s">
        <v>426</v>
      </c>
      <c r="BU45" s="111">
        <v>26</v>
      </c>
    </row>
    <row r="46" spans="1:73" ht="28.8" x14ac:dyDescent="0.3">
      <c r="B46" t="s">
        <v>65</v>
      </c>
      <c r="C46">
        <v>1.57</v>
      </c>
      <c r="D46" t="s">
        <v>50</v>
      </c>
      <c r="E46">
        <v>362</v>
      </c>
      <c r="F46">
        <v>673</v>
      </c>
      <c r="G46">
        <v>1016</v>
      </c>
      <c r="I46">
        <v>362</v>
      </c>
      <c r="J46">
        <f>F46-E46</f>
        <v>311</v>
      </c>
      <c r="K46">
        <f>G46-F46</f>
        <v>343</v>
      </c>
      <c r="L46" s="2">
        <f t="shared" si="4"/>
        <v>338.66666666666669</v>
      </c>
      <c r="M46" s="2">
        <f>_xlfn.STDEV.P(I46:K46)</f>
        <v>21.044925490219462</v>
      </c>
      <c r="N46" s="1">
        <f>C46*E46/453.5</f>
        <v>1.2532304299889747</v>
      </c>
      <c r="O46" s="2"/>
      <c r="P46" s="2"/>
      <c r="Q46" s="2">
        <f t="shared" si="5"/>
        <v>215.71125265392783</v>
      </c>
      <c r="R46" s="1">
        <f t="shared" si="6"/>
        <v>0.63694267515923564</v>
      </c>
      <c r="S46">
        <f t="shared" si="7"/>
        <v>2.952755905511811E-3</v>
      </c>
      <c r="U46" s="106" t="s">
        <v>422</v>
      </c>
      <c r="V46" s="106" t="s">
        <v>423</v>
      </c>
      <c r="W46" s="107">
        <v>83.96</v>
      </c>
      <c r="X46" s="107">
        <v>57</v>
      </c>
      <c r="Y46" s="107">
        <v>0.36</v>
      </c>
      <c r="Z46" s="107">
        <v>0.14000000000000001</v>
      </c>
      <c r="AA46" s="107">
        <v>0.32</v>
      </c>
      <c r="AB46" s="107">
        <v>15.23</v>
      </c>
      <c r="AC46" s="107">
        <v>3.1</v>
      </c>
      <c r="AD46" s="107">
        <v>9.75</v>
      </c>
      <c r="AE46" s="107">
        <v>9</v>
      </c>
      <c r="AF46" s="107">
        <v>0.18</v>
      </c>
      <c r="AG46" s="107">
        <v>7</v>
      </c>
      <c r="AH46" s="107">
        <v>12</v>
      </c>
      <c r="AI46" s="107">
        <v>116</v>
      </c>
      <c r="AJ46" s="107">
        <v>1</v>
      </c>
      <c r="AK46" s="107">
        <v>0.1</v>
      </c>
      <c r="AL46" s="107">
        <v>8.2000000000000003E-2</v>
      </c>
      <c r="AM46" s="107">
        <v>4.8000000000000001E-2</v>
      </c>
      <c r="AN46" s="107">
        <v>0.1</v>
      </c>
      <c r="AO46" s="107">
        <v>4.3</v>
      </c>
      <c r="AP46" s="107">
        <v>1.2E-2</v>
      </c>
      <c r="AQ46" s="107">
        <v>2.5999999999999999E-2</v>
      </c>
      <c r="AR46" s="107">
        <v>0.161</v>
      </c>
      <c r="AS46" s="107">
        <v>4.9000000000000002E-2</v>
      </c>
      <c r="AT46" s="107">
        <v>2.9000000000000001E-2</v>
      </c>
      <c r="AU46" s="107">
        <v>7</v>
      </c>
      <c r="AV46" s="107">
        <v>0</v>
      </c>
      <c r="AW46" s="107">
        <v>7</v>
      </c>
      <c r="AX46" s="107">
        <v>7</v>
      </c>
      <c r="AY46" s="107">
        <v>5.0999999999999996</v>
      </c>
      <c r="AZ46" s="107">
        <v>0</v>
      </c>
      <c r="BA46" s="107">
        <v>25</v>
      </c>
      <c r="BB46" s="107">
        <v>1</v>
      </c>
      <c r="BC46" s="107">
        <v>0</v>
      </c>
      <c r="BD46" s="107">
        <v>1</v>
      </c>
      <c r="BE46" s="107">
        <v>14</v>
      </c>
      <c r="BF46" s="107">
        <v>2</v>
      </c>
      <c r="BG46" s="107">
        <v>0</v>
      </c>
      <c r="BH46" s="107">
        <v>44</v>
      </c>
      <c r="BI46" s="107">
        <v>0.12</v>
      </c>
      <c r="BJ46" s="107">
        <v>0</v>
      </c>
      <c r="BK46" s="107">
        <v>0</v>
      </c>
      <c r="BL46" s="107">
        <v>4.4000000000000004</v>
      </c>
      <c r="BM46" s="107">
        <v>2.1999999999999999E-2</v>
      </c>
      <c r="BN46" s="107">
        <v>8.4000000000000005E-2</v>
      </c>
      <c r="BO46" s="107">
        <v>9.4E-2</v>
      </c>
      <c r="BP46" s="107">
        <v>0</v>
      </c>
      <c r="BQ46" s="107">
        <v>140</v>
      </c>
      <c r="BR46" s="106" t="s">
        <v>382</v>
      </c>
      <c r="BS46" s="107">
        <v>161</v>
      </c>
      <c r="BT46" s="106" t="s">
        <v>410</v>
      </c>
      <c r="BU46" s="107">
        <v>10</v>
      </c>
    </row>
    <row r="47" spans="1:73" ht="43.2" x14ac:dyDescent="0.3">
      <c r="A47" t="s">
        <v>48</v>
      </c>
      <c r="B47" t="s">
        <v>331</v>
      </c>
      <c r="C47">
        <v>1.64</v>
      </c>
      <c r="D47" t="s">
        <v>49</v>
      </c>
      <c r="E47">
        <v>203</v>
      </c>
      <c r="I47">
        <v>203</v>
      </c>
      <c r="L47" s="2">
        <f t="shared" si="4"/>
        <v>203</v>
      </c>
      <c r="M47" s="2"/>
      <c r="O47" s="2"/>
      <c r="P47" s="2"/>
      <c r="Q47" s="2">
        <f t="shared" si="5"/>
        <v>123.78048780487805</v>
      </c>
      <c r="R47" s="1">
        <f t="shared" si="6"/>
        <v>0.6097560975609756</v>
      </c>
      <c r="S47">
        <f t="shared" si="7"/>
        <v>4.9261083743842365E-3</v>
      </c>
      <c r="U47" s="21" t="s">
        <v>328</v>
      </c>
      <c r="V47" s="21" t="s">
        <v>329</v>
      </c>
      <c r="W47" s="22">
        <v>92.21</v>
      </c>
      <c r="X47" s="22">
        <v>31</v>
      </c>
      <c r="Y47" s="22">
        <v>0.99</v>
      </c>
      <c r="Z47" s="22">
        <v>0.3</v>
      </c>
      <c r="AA47" s="22">
        <v>0.47</v>
      </c>
      <c r="AB47" s="22">
        <v>6.03</v>
      </c>
      <c r="AC47" s="22">
        <v>2.1</v>
      </c>
      <c r="AD47" s="22">
        <v>4.2</v>
      </c>
      <c r="AE47" s="22">
        <v>7</v>
      </c>
      <c r="AF47" s="22">
        <v>0.43</v>
      </c>
      <c r="AG47" s="22">
        <v>12</v>
      </c>
      <c r="AH47" s="22">
        <v>26</v>
      </c>
      <c r="AI47" s="22">
        <v>211</v>
      </c>
      <c r="AJ47" s="22">
        <v>4</v>
      </c>
      <c r="AK47" s="22">
        <v>0.25</v>
      </c>
      <c r="AL47" s="22">
        <v>1.7000000000000001E-2</v>
      </c>
      <c r="AM47" s="22">
        <v>0.112</v>
      </c>
      <c r="AN47" s="22">
        <v>0.1</v>
      </c>
      <c r="AO47" s="22">
        <v>127.7</v>
      </c>
      <c r="AP47" s="22">
        <v>5.3999999999999999E-2</v>
      </c>
      <c r="AQ47" s="22">
        <v>8.5000000000000006E-2</v>
      </c>
      <c r="AR47" s="22">
        <v>0.97899999999999998</v>
      </c>
      <c r="AS47" s="22">
        <v>0.317</v>
      </c>
      <c r="AT47" s="22">
        <v>0.29099999999999998</v>
      </c>
      <c r="AU47" s="22">
        <v>46</v>
      </c>
      <c r="AV47" s="22">
        <v>0</v>
      </c>
      <c r="AW47" s="22">
        <v>46</v>
      </c>
      <c r="AX47" s="22">
        <v>46</v>
      </c>
      <c r="AY47" s="22">
        <v>5.6</v>
      </c>
      <c r="AZ47" s="22">
        <v>0</v>
      </c>
      <c r="BA47" s="22">
        <v>3131</v>
      </c>
      <c r="BB47" s="22">
        <v>157</v>
      </c>
      <c r="BC47" s="22">
        <v>0</v>
      </c>
      <c r="BD47" s="22">
        <v>20</v>
      </c>
      <c r="BE47" s="22">
        <v>1624</v>
      </c>
      <c r="BF47" s="22">
        <v>490</v>
      </c>
      <c r="BG47" s="22">
        <v>0</v>
      </c>
      <c r="BH47" s="22">
        <v>51</v>
      </c>
      <c r="BI47" s="22">
        <v>1.58</v>
      </c>
      <c r="BJ47" s="22">
        <v>0</v>
      </c>
      <c r="BK47" s="22">
        <v>0</v>
      </c>
      <c r="BL47" s="22">
        <v>4.9000000000000004</v>
      </c>
      <c r="BM47" s="22">
        <v>2.7E-2</v>
      </c>
      <c r="BN47" s="22">
        <v>3.0000000000000001E-3</v>
      </c>
      <c r="BO47" s="22">
        <v>7.0000000000000007E-2</v>
      </c>
      <c r="BP47" s="22">
        <v>0</v>
      </c>
      <c r="BQ47" s="22">
        <v>149</v>
      </c>
      <c r="BR47" s="21" t="s">
        <v>321</v>
      </c>
      <c r="BS47" s="22">
        <v>92</v>
      </c>
      <c r="BT47" s="21" t="s">
        <v>330</v>
      </c>
      <c r="BU47" s="22">
        <v>18</v>
      </c>
    </row>
    <row r="48" spans="1:73" s="20" customFormat="1" ht="57.6" x14ac:dyDescent="0.3">
      <c r="B48" s="20" t="s">
        <v>38</v>
      </c>
      <c r="L48" s="2"/>
      <c r="M48" s="2"/>
      <c r="N48" s="1"/>
      <c r="O48" s="2"/>
      <c r="P48" s="2"/>
      <c r="Q48" s="2"/>
      <c r="R48" s="1"/>
      <c r="U48" s="24" t="s">
        <v>332</v>
      </c>
      <c r="V48" s="24" t="s">
        <v>333</v>
      </c>
      <c r="W48" s="25">
        <v>92.02</v>
      </c>
      <c r="X48" s="25">
        <v>27</v>
      </c>
      <c r="Y48" s="25">
        <v>1</v>
      </c>
      <c r="Z48" s="25">
        <v>0.21</v>
      </c>
      <c r="AA48" s="25">
        <v>0.45</v>
      </c>
      <c r="AB48" s="25">
        <v>6.32</v>
      </c>
      <c r="AC48" s="25">
        <v>0.9</v>
      </c>
      <c r="AD48" s="23"/>
      <c r="AE48" s="25">
        <v>11</v>
      </c>
      <c r="AF48" s="25">
        <v>0.46</v>
      </c>
      <c r="AG48" s="25">
        <v>12</v>
      </c>
      <c r="AH48" s="25">
        <v>24</v>
      </c>
      <c r="AI48" s="25">
        <v>212</v>
      </c>
      <c r="AJ48" s="25">
        <v>2</v>
      </c>
      <c r="AK48" s="25">
        <v>0.17</v>
      </c>
      <c r="AL48" s="25">
        <v>0.107</v>
      </c>
      <c r="AM48" s="25">
        <v>0.11700000000000001</v>
      </c>
      <c r="AN48" s="25">
        <v>0.3</v>
      </c>
      <c r="AO48" s="25">
        <v>183.5</v>
      </c>
      <c r="AP48" s="25">
        <v>2.8000000000000001E-2</v>
      </c>
      <c r="AQ48" s="25">
        <v>2.5000000000000001E-2</v>
      </c>
      <c r="AR48" s="25">
        <v>0.89</v>
      </c>
      <c r="AS48" s="25">
        <v>0.16800000000000001</v>
      </c>
      <c r="AT48" s="25">
        <v>0.16800000000000001</v>
      </c>
      <c r="AU48" s="25">
        <v>26</v>
      </c>
      <c r="AV48" s="25">
        <v>0</v>
      </c>
      <c r="AW48" s="25">
        <v>26</v>
      </c>
      <c r="AX48" s="25">
        <v>26</v>
      </c>
      <c r="AY48" s="23"/>
      <c r="AZ48" s="25">
        <v>0</v>
      </c>
      <c r="BA48" s="25">
        <v>200</v>
      </c>
      <c r="BB48" s="25">
        <v>10</v>
      </c>
      <c r="BC48" s="25">
        <v>0</v>
      </c>
      <c r="BD48" s="23"/>
      <c r="BE48" s="25">
        <v>120</v>
      </c>
      <c r="BF48" s="23"/>
      <c r="BG48" s="23"/>
      <c r="BH48" s="23"/>
      <c r="BI48" s="23"/>
      <c r="BJ48" s="25">
        <v>0</v>
      </c>
      <c r="BK48" s="25">
        <v>0</v>
      </c>
      <c r="BL48" s="23"/>
      <c r="BM48" s="25">
        <v>3.1E-2</v>
      </c>
      <c r="BN48" s="23"/>
      <c r="BO48" s="23"/>
      <c r="BP48" s="25">
        <v>0</v>
      </c>
      <c r="BQ48" s="25">
        <v>186</v>
      </c>
      <c r="BR48" s="24" t="s">
        <v>334</v>
      </c>
      <c r="BS48" s="25">
        <v>52</v>
      </c>
      <c r="BT48" s="24" t="s">
        <v>335</v>
      </c>
      <c r="BU48" s="25">
        <v>18</v>
      </c>
    </row>
    <row r="49" spans="1:73" ht="28.8" x14ac:dyDescent="0.3">
      <c r="B49" t="s">
        <v>66</v>
      </c>
      <c r="C49">
        <v>1.67</v>
      </c>
      <c r="D49" t="s">
        <v>50</v>
      </c>
      <c r="E49">
        <v>184</v>
      </c>
      <c r="I49">
        <v>184</v>
      </c>
      <c r="L49" s="2">
        <f t="shared" si="4"/>
        <v>184</v>
      </c>
      <c r="M49" s="2"/>
      <c r="N49" s="1">
        <f>C49*E49/453.5</f>
        <v>0.67757442116868793</v>
      </c>
      <c r="O49" s="2"/>
      <c r="P49" s="2"/>
      <c r="Q49" s="2">
        <f t="shared" si="5"/>
        <v>110.17964071856288</v>
      </c>
      <c r="R49" s="1">
        <f t="shared" si="6"/>
        <v>0.5988023952095809</v>
      </c>
      <c r="S49">
        <f t="shared" si="7"/>
        <v>5.434782608695652E-3</v>
      </c>
      <c r="U49" s="108" t="s">
        <v>422</v>
      </c>
      <c r="V49" s="108" t="s">
        <v>423</v>
      </c>
      <c r="W49" s="109">
        <v>83.96</v>
      </c>
      <c r="X49" s="109">
        <v>57</v>
      </c>
      <c r="Y49" s="109">
        <v>0.36</v>
      </c>
      <c r="Z49" s="109">
        <v>0.14000000000000001</v>
      </c>
      <c r="AA49" s="109">
        <v>0.32</v>
      </c>
      <c r="AB49" s="109">
        <v>15.23</v>
      </c>
      <c r="AC49" s="109">
        <v>3.1</v>
      </c>
      <c r="AD49" s="109">
        <v>9.75</v>
      </c>
      <c r="AE49" s="109">
        <v>9</v>
      </c>
      <c r="AF49" s="109">
        <v>0.18</v>
      </c>
      <c r="AG49" s="109">
        <v>7</v>
      </c>
      <c r="AH49" s="109">
        <v>12</v>
      </c>
      <c r="AI49" s="109">
        <v>116</v>
      </c>
      <c r="AJ49" s="109">
        <v>1</v>
      </c>
      <c r="AK49" s="109">
        <v>0.1</v>
      </c>
      <c r="AL49" s="109">
        <v>8.2000000000000003E-2</v>
      </c>
      <c r="AM49" s="109">
        <v>4.8000000000000001E-2</v>
      </c>
      <c r="AN49" s="109">
        <v>0.1</v>
      </c>
      <c r="AO49" s="109">
        <v>4.3</v>
      </c>
      <c r="AP49" s="109">
        <v>1.2E-2</v>
      </c>
      <c r="AQ49" s="109">
        <v>2.5999999999999999E-2</v>
      </c>
      <c r="AR49" s="109">
        <v>0.161</v>
      </c>
      <c r="AS49" s="109">
        <v>4.9000000000000002E-2</v>
      </c>
      <c r="AT49" s="109">
        <v>2.9000000000000001E-2</v>
      </c>
      <c r="AU49" s="109">
        <v>7</v>
      </c>
      <c r="AV49" s="109">
        <v>0</v>
      </c>
      <c r="AW49" s="109">
        <v>7</v>
      </c>
      <c r="AX49" s="109">
        <v>7</v>
      </c>
      <c r="AY49" s="109">
        <v>5.0999999999999996</v>
      </c>
      <c r="AZ49" s="109">
        <v>0</v>
      </c>
      <c r="BA49" s="109">
        <v>25</v>
      </c>
      <c r="BB49" s="109">
        <v>1</v>
      </c>
      <c r="BC49" s="109">
        <v>0</v>
      </c>
      <c r="BD49" s="109">
        <v>1</v>
      </c>
      <c r="BE49" s="109">
        <v>14</v>
      </c>
      <c r="BF49" s="109">
        <v>2</v>
      </c>
      <c r="BG49" s="109">
        <v>0</v>
      </c>
      <c r="BH49" s="109">
        <v>44</v>
      </c>
      <c r="BI49" s="109">
        <v>0.12</v>
      </c>
      <c r="BJ49" s="109">
        <v>0</v>
      </c>
      <c r="BK49" s="109">
        <v>0</v>
      </c>
      <c r="BL49" s="109">
        <v>4.4000000000000004</v>
      </c>
      <c r="BM49" s="109">
        <v>2.1999999999999999E-2</v>
      </c>
      <c r="BN49" s="109">
        <v>8.4000000000000005E-2</v>
      </c>
      <c r="BO49" s="109">
        <v>9.4E-2</v>
      </c>
      <c r="BP49" s="109">
        <v>0</v>
      </c>
      <c r="BQ49" s="109">
        <v>140</v>
      </c>
      <c r="BR49" s="108" t="s">
        <v>382</v>
      </c>
      <c r="BS49" s="109">
        <v>161</v>
      </c>
      <c r="BT49" s="108" t="s">
        <v>410</v>
      </c>
      <c r="BU49" s="109">
        <v>10</v>
      </c>
    </row>
    <row r="50" spans="1:73" ht="57.6" x14ac:dyDescent="0.3">
      <c r="B50" t="s">
        <v>69</v>
      </c>
      <c r="C50">
        <v>1.77</v>
      </c>
      <c r="D50" t="s">
        <v>50</v>
      </c>
      <c r="E50">
        <v>215</v>
      </c>
      <c r="I50">
        <v>215</v>
      </c>
      <c r="L50" s="2">
        <f t="shared" si="4"/>
        <v>215</v>
      </c>
      <c r="M50" s="2"/>
      <c r="N50" s="1">
        <f>C50*E50/453.5</f>
        <v>0.83914002205071669</v>
      </c>
      <c r="O50" s="2"/>
      <c r="P50" s="2"/>
      <c r="Q50" s="2">
        <f t="shared" si="5"/>
        <v>121.46892655367232</v>
      </c>
      <c r="R50" s="1">
        <f t="shared" si="6"/>
        <v>0.56497175141242939</v>
      </c>
      <c r="S50">
        <f t="shared" si="7"/>
        <v>4.6511627906976744E-3</v>
      </c>
      <c r="U50" s="112" t="s">
        <v>427</v>
      </c>
      <c r="V50" s="112" t="s">
        <v>428</v>
      </c>
      <c r="W50" s="113">
        <v>85.56</v>
      </c>
      <c r="X50" s="113">
        <v>52</v>
      </c>
      <c r="Y50" s="113">
        <v>0.26</v>
      </c>
      <c r="Z50" s="113">
        <v>0.17</v>
      </c>
      <c r="AA50" s="113">
        <v>0.19</v>
      </c>
      <c r="AB50" s="113">
        <v>13.81</v>
      </c>
      <c r="AC50" s="113">
        <v>2.4</v>
      </c>
      <c r="AD50" s="113">
        <v>10.39</v>
      </c>
      <c r="AE50" s="113">
        <v>6</v>
      </c>
      <c r="AF50" s="113">
        <v>0.12</v>
      </c>
      <c r="AG50" s="113">
        <v>5</v>
      </c>
      <c r="AH50" s="113">
        <v>11</v>
      </c>
      <c r="AI50" s="113">
        <v>107</v>
      </c>
      <c r="AJ50" s="113">
        <v>1</v>
      </c>
      <c r="AK50" s="113">
        <v>0.04</v>
      </c>
      <c r="AL50" s="113">
        <v>2.7E-2</v>
      </c>
      <c r="AM50" s="113">
        <v>3.5000000000000003E-2</v>
      </c>
      <c r="AN50" s="113">
        <v>0</v>
      </c>
      <c r="AO50" s="113">
        <v>4.5999999999999996</v>
      </c>
      <c r="AP50" s="113">
        <v>1.7000000000000001E-2</v>
      </c>
      <c r="AQ50" s="113">
        <v>2.5999999999999999E-2</v>
      </c>
      <c r="AR50" s="113">
        <v>9.0999999999999998E-2</v>
      </c>
      <c r="AS50" s="113">
        <v>6.0999999999999999E-2</v>
      </c>
      <c r="AT50" s="113">
        <v>4.1000000000000002E-2</v>
      </c>
      <c r="AU50" s="113">
        <v>3</v>
      </c>
      <c r="AV50" s="113">
        <v>0</v>
      </c>
      <c r="AW50" s="113">
        <v>3</v>
      </c>
      <c r="AX50" s="113">
        <v>3</v>
      </c>
      <c r="AY50" s="113">
        <v>3.4</v>
      </c>
      <c r="AZ50" s="113">
        <v>0</v>
      </c>
      <c r="BA50" s="113">
        <v>54</v>
      </c>
      <c r="BB50" s="113">
        <v>3</v>
      </c>
      <c r="BC50" s="113">
        <v>0</v>
      </c>
      <c r="BD50" s="113">
        <v>0</v>
      </c>
      <c r="BE50" s="113">
        <v>27</v>
      </c>
      <c r="BF50" s="113">
        <v>11</v>
      </c>
      <c r="BG50" s="113">
        <v>0</v>
      </c>
      <c r="BH50" s="113">
        <v>29</v>
      </c>
      <c r="BI50" s="113">
        <v>0.18</v>
      </c>
      <c r="BJ50" s="113">
        <v>0</v>
      </c>
      <c r="BK50" s="113">
        <v>0</v>
      </c>
      <c r="BL50" s="113">
        <v>2.2000000000000002</v>
      </c>
      <c r="BM50" s="113">
        <v>2.8000000000000001E-2</v>
      </c>
      <c r="BN50" s="113">
        <v>7.0000000000000001E-3</v>
      </c>
      <c r="BO50" s="113">
        <v>5.0999999999999997E-2</v>
      </c>
      <c r="BP50" s="113">
        <v>0</v>
      </c>
      <c r="BQ50" s="113">
        <v>125</v>
      </c>
      <c r="BR50" s="112" t="s">
        <v>429</v>
      </c>
      <c r="BS50" s="113">
        <v>109</v>
      </c>
      <c r="BT50" s="112" t="s">
        <v>382</v>
      </c>
      <c r="BU50" s="113">
        <v>10</v>
      </c>
    </row>
    <row r="51" spans="1:73" ht="72" x14ac:dyDescent="0.3">
      <c r="B51" t="s">
        <v>35</v>
      </c>
      <c r="C51">
        <v>1.78</v>
      </c>
      <c r="D51" t="s">
        <v>50</v>
      </c>
      <c r="E51">
        <v>374</v>
      </c>
      <c r="I51">
        <v>374</v>
      </c>
      <c r="L51" s="2">
        <f t="shared" si="4"/>
        <v>374</v>
      </c>
      <c r="M51" s="2"/>
      <c r="N51" s="1">
        <f>C51*E51/453.5</f>
        <v>1.4679603087100332</v>
      </c>
      <c r="O51" s="2"/>
      <c r="P51" s="2"/>
      <c r="Q51" s="2">
        <f t="shared" si="5"/>
        <v>210.11235955056179</v>
      </c>
      <c r="R51" s="1">
        <f t="shared" si="6"/>
        <v>0.5617977528089888</v>
      </c>
      <c r="S51">
        <f t="shared" si="7"/>
        <v>2.6737967914438501E-3</v>
      </c>
      <c r="U51" s="114" t="s">
        <v>430</v>
      </c>
      <c r="V51" s="114" t="s">
        <v>431</v>
      </c>
      <c r="W51" s="115">
        <v>94.79</v>
      </c>
      <c r="X51" s="115">
        <v>17</v>
      </c>
      <c r="Y51" s="115">
        <v>1.21</v>
      </c>
      <c r="Z51" s="115">
        <v>0.32</v>
      </c>
      <c r="AA51" s="115">
        <v>0.57999999999999996</v>
      </c>
      <c r="AB51" s="115">
        <v>3.11</v>
      </c>
      <c r="AC51" s="115">
        <v>1</v>
      </c>
      <c r="AD51" s="115">
        <v>2.5</v>
      </c>
      <c r="AE51" s="115">
        <v>16</v>
      </c>
      <c r="AF51" s="115">
        <v>0.37</v>
      </c>
      <c r="AG51" s="115">
        <v>18</v>
      </c>
      <c r="AH51" s="115">
        <v>38</v>
      </c>
      <c r="AI51" s="115">
        <v>261</v>
      </c>
      <c r="AJ51" s="115">
        <v>8</v>
      </c>
      <c r="AK51" s="115">
        <v>0.32</v>
      </c>
      <c r="AL51" s="115">
        <v>5.2999999999999999E-2</v>
      </c>
      <c r="AM51" s="115">
        <v>0.17699999999999999</v>
      </c>
      <c r="AN51" s="115">
        <v>0.2</v>
      </c>
      <c r="AO51" s="115">
        <v>17.899999999999999</v>
      </c>
      <c r="AP51" s="115">
        <v>4.4999999999999998E-2</v>
      </c>
      <c r="AQ51" s="115">
        <v>9.4E-2</v>
      </c>
      <c r="AR51" s="115">
        <v>0.45100000000000001</v>
      </c>
      <c r="AS51" s="115">
        <v>0.20399999999999999</v>
      </c>
      <c r="AT51" s="115">
        <v>0.16300000000000001</v>
      </c>
      <c r="AU51" s="115">
        <v>24</v>
      </c>
      <c r="AV51" s="115">
        <v>0</v>
      </c>
      <c r="AW51" s="115">
        <v>24</v>
      </c>
      <c r="AX51" s="115">
        <v>24</v>
      </c>
      <c r="AY51" s="115">
        <v>9.5</v>
      </c>
      <c r="AZ51" s="115">
        <v>0</v>
      </c>
      <c r="BA51" s="115">
        <v>200</v>
      </c>
      <c r="BB51" s="115">
        <v>10</v>
      </c>
      <c r="BC51" s="115">
        <v>0</v>
      </c>
      <c r="BD51" s="115">
        <v>0</v>
      </c>
      <c r="BE51" s="115">
        <v>120</v>
      </c>
      <c r="BF51" s="115">
        <v>0</v>
      </c>
      <c r="BG51" s="115">
        <v>0</v>
      </c>
      <c r="BH51" s="115">
        <v>2125</v>
      </c>
      <c r="BI51" s="115">
        <v>0.12</v>
      </c>
      <c r="BJ51" s="115">
        <v>0</v>
      </c>
      <c r="BK51" s="115">
        <v>0</v>
      </c>
      <c r="BL51" s="115">
        <v>4.3</v>
      </c>
      <c r="BM51" s="115">
        <v>8.4000000000000005E-2</v>
      </c>
      <c r="BN51" s="115">
        <v>1.0999999999999999E-2</v>
      </c>
      <c r="BO51" s="115">
        <v>9.0999999999999998E-2</v>
      </c>
      <c r="BP51" s="115">
        <v>0</v>
      </c>
      <c r="BQ51" s="115">
        <v>124</v>
      </c>
      <c r="BR51" s="114" t="s">
        <v>321</v>
      </c>
      <c r="BS51" s="115">
        <v>113</v>
      </c>
      <c r="BT51" s="114" t="s">
        <v>330</v>
      </c>
      <c r="BU51" s="115">
        <v>5</v>
      </c>
    </row>
    <row r="52" spans="1:73" ht="57.6" x14ac:dyDescent="0.3">
      <c r="A52" t="s">
        <v>51</v>
      </c>
      <c r="B52" t="s">
        <v>34</v>
      </c>
      <c r="C52">
        <v>1.97</v>
      </c>
      <c r="D52" t="s">
        <v>50</v>
      </c>
      <c r="E52">
        <v>472</v>
      </c>
      <c r="I52">
        <v>472</v>
      </c>
      <c r="L52" s="2">
        <f t="shared" si="4"/>
        <v>472</v>
      </c>
      <c r="M52" s="2"/>
      <c r="N52" s="1">
        <f>C52*E52/453.5</f>
        <v>2.050363836824697</v>
      </c>
      <c r="O52" s="2"/>
      <c r="P52" s="2"/>
      <c r="Q52" s="2">
        <f t="shared" si="5"/>
        <v>239.59390862944161</v>
      </c>
      <c r="R52" s="1">
        <f t="shared" si="6"/>
        <v>0.50761421319796951</v>
      </c>
      <c r="S52">
        <f t="shared" si="7"/>
        <v>2.1186440677966102E-3</v>
      </c>
      <c r="U52" s="116" t="s">
        <v>432</v>
      </c>
      <c r="V52" s="116" t="s">
        <v>433</v>
      </c>
      <c r="W52" s="117">
        <v>93.22</v>
      </c>
      <c r="X52" s="117">
        <v>20</v>
      </c>
      <c r="Y52" s="117">
        <v>2.2000000000000002</v>
      </c>
      <c r="Z52" s="117">
        <v>0.12</v>
      </c>
      <c r="AA52" s="117">
        <v>0.57999999999999996</v>
      </c>
      <c r="AB52" s="117">
        <v>3.88</v>
      </c>
      <c r="AC52" s="117">
        <v>2.1</v>
      </c>
      <c r="AD52" s="117">
        <v>1.88</v>
      </c>
      <c r="AE52" s="117">
        <v>24</v>
      </c>
      <c r="AF52" s="117">
        <v>2.14</v>
      </c>
      <c r="AG52" s="117">
        <v>14</v>
      </c>
      <c r="AH52" s="117">
        <v>52</v>
      </c>
      <c r="AI52" s="117">
        <v>202</v>
      </c>
      <c r="AJ52" s="117">
        <v>2</v>
      </c>
      <c r="AK52" s="117">
        <v>0.54</v>
      </c>
      <c r="AL52" s="117">
        <v>0.189</v>
      </c>
      <c r="AM52" s="117">
        <v>0.158</v>
      </c>
      <c r="AN52" s="117">
        <v>2.2999999999999998</v>
      </c>
      <c r="AO52" s="117">
        <v>5.6</v>
      </c>
      <c r="AP52" s="117">
        <v>0.14299999999999999</v>
      </c>
      <c r="AQ52" s="117">
        <v>0.14099999999999999</v>
      </c>
      <c r="AR52" s="117">
        <v>0.97799999999999998</v>
      </c>
      <c r="AS52" s="117">
        <v>0.27400000000000002</v>
      </c>
      <c r="AT52" s="117">
        <v>9.0999999999999998E-2</v>
      </c>
      <c r="AU52" s="117">
        <v>52</v>
      </c>
      <c r="AV52" s="117">
        <v>0</v>
      </c>
      <c r="AW52" s="117">
        <v>52</v>
      </c>
      <c r="AX52" s="117">
        <v>52</v>
      </c>
      <c r="AY52" s="117">
        <v>16</v>
      </c>
      <c r="AZ52" s="117">
        <v>0</v>
      </c>
      <c r="BA52" s="117">
        <v>756</v>
      </c>
      <c r="BB52" s="117">
        <v>38</v>
      </c>
      <c r="BC52" s="117">
        <v>0</v>
      </c>
      <c r="BD52" s="117">
        <v>9</v>
      </c>
      <c r="BE52" s="117">
        <v>449</v>
      </c>
      <c r="BF52" s="117">
        <v>0</v>
      </c>
      <c r="BG52" s="117">
        <v>0</v>
      </c>
      <c r="BH52" s="117">
        <v>710</v>
      </c>
      <c r="BI52" s="117">
        <v>1.1299999999999999</v>
      </c>
      <c r="BJ52" s="117">
        <v>0</v>
      </c>
      <c r="BK52" s="117">
        <v>0</v>
      </c>
      <c r="BL52" s="117">
        <v>41.6</v>
      </c>
      <c r="BM52" s="117">
        <v>0.04</v>
      </c>
      <c r="BN52" s="117">
        <v>0</v>
      </c>
      <c r="BO52" s="117">
        <v>0.05</v>
      </c>
      <c r="BP52" s="117">
        <v>0</v>
      </c>
      <c r="BQ52" s="117">
        <v>134</v>
      </c>
      <c r="BR52" s="116" t="s">
        <v>386</v>
      </c>
      <c r="BS52" s="117">
        <v>12</v>
      </c>
      <c r="BT52" s="116" t="s">
        <v>434</v>
      </c>
      <c r="BU52" s="117">
        <v>47</v>
      </c>
    </row>
    <row r="53" spans="1:73" ht="28.8" x14ac:dyDescent="0.3">
      <c r="B53" t="s">
        <v>101</v>
      </c>
      <c r="C53">
        <v>1.98</v>
      </c>
      <c r="D53" t="s">
        <v>49</v>
      </c>
      <c r="E53">
        <v>728</v>
      </c>
      <c r="I53">
        <v>728</v>
      </c>
      <c r="L53" s="2">
        <f t="shared" si="4"/>
        <v>728</v>
      </c>
      <c r="M53" s="2"/>
      <c r="O53" s="2">
        <v>357</v>
      </c>
      <c r="P53" s="2"/>
      <c r="Q53" s="2">
        <f t="shared" si="5"/>
        <v>367.67676767676767</v>
      </c>
      <c r="R53" s="1">
        <f t="shared" si="6"/>
        <v>0.50505050505050508</v>
      </c>
      <c r="S53">
        <f t="shared" si="7"/>
        <v>1.3736263736263737E-3</v>
      </c>
      <c r="U53" s="118" t="s">
        <v>435</v>
      </c>
      <c r="V53" s="118" t="s">
        <v>436</v>
      </c>
      <c r="W53" s="119">
        <v>87.58</v>
      </c>
      <c r="X53" s="119">
        <v>43</v>
      </c>
      <c r="Y53" s="119">
        <v>1.61</v>
      </c>
      <c r="Z53" s="119">
        <v>0.17</v>
      </c>
      <c r="AA53" s="119">
        <v>1.08</v>
      </c>
      <c r="AB53" s="119">
        <v>9.56</v>
      </c>
      <c r="AC53" s="119">
        <v>2.8</v>
      </c>
      <c r="AD53" s="119">
        <v>6.76</v>
      </c>
      <c r="AE53" s="119">
        <v>16</v>
      </c>
      <c r="AF53" s="119">
        <v>0.8</v>
      </c>
      <c r="AG53" s="119">
        <v>23</v>
      </c>
      <c r="AH53" s="119">
        <v>40</v>
      </c>
      <c r="AI53" s="119">
        <v>325</v>
      </c>
      <c r="AJ53" s="119">
        <v>78</v>
      </c>
      <c r="AK53" s="119">
        <v>0.35</v>
      </c>
      <c r="AL53" s="119">
        <v>7.4999999999999997E-2</v>
      </c>
      <c r="AM53" s="119">
        <v>0.32900000000000001</v>
      </c>
      <c r="AN53" s="119">
        <v>0.7</v>
      </c>
      <c r="AO53" s="119">
        <v>4.9000000000000004</v>
      </c>
      <c r="AP53" s="119">
        <v>3.1E-2</v>
      </c>
      <c r="AQ53" s="119">
        <v>0.04</v>
      </c>
      <c r="AR53" s="119">
        <v>0.33400000000000002</v>
      </c>
      <c r="AS53" s="119">
        <v>0.155</v>
      </c>
      <c r="AT53" s="119">
        <v>6.7000000000000004E-2</v>
      </c>
      <c r="AU53" s="119">
        <v>109</v>
      </c>
      <c r="AV53" s="119">
        <v>0</v>
      </c>
      <c r="AW53" s="119">
        <v>109</v>
      </c>
      <c r="AX53" s="119">
        <v>109</v>
      </c>
      <c r="AY53" s="119">
        <v>6</v>
      </c>
      <c r="AZ53" s="119">
        <v>0</v>
      </c>
      <c r="BA53" s="119">
        <v>33</v>
      </c>
      <c r="BB53" s="119">
        <v>2</v>
      </c>
      <c r="BC53" s="119">
        <v>0</v>
      </c>
      <c r="BD53" s="119">
        <v>0</v>
      </c>
      <c r="BE53" s="119">
        <v>20</v>
      </c>
      <c r="BF53" s="119">
        <v>0</v>
      </c>
      <c r="BG53" s="119">
        <v>0</v>
      </c>
      <c r="BH53" s="119">
        <v>0</v>
      </c>
      <c r="BI53" s="119">
        <v>0.04</v>
      </c>
      <c r="BJ53" s="119">
        <v>0</v>
      </c>
      <c r="BK53" s="119">
        <v>0</v>
      </c>
      <c r="BL53" s="119">
        <v>0.2</v>
      </c>
      <c r="BM53" s="119">
        <v>2.7E-2</v>
      </c>
      <c r="BN53" s="119">
        <v>3.2000000000000001E-2</v>
      </c>
      <c r="BO53" s="119">
        <v>0.06</v>
      </c>
      <c r="BP53" s="119">
        <v>0</v>
      </c>
      <c r="BQ53" s="119">
        <v>136</v>
      </c>
      <c r="BR53" s="118" t="s">
        <v>386</v>
      </c>
      <c r="BS53" s="119">
        <v>82</v>
      </c>
      <c r="BT53" s="118" t="s">
        <v>437</v>
      </c>
      <c r="BU53" s="119">
        <v>33</v>
      </c>
    </row>
    <row r="54" spans="1:73" ht="57.6" x14ac:dyDescent="0.3">
      <c r="B54" t="s">
        <v>22</v>
      </c>
      <c r="C54">
        <v>1.98</v>
      </c>
      <c r="D54" t="s">
        <v>49</v>
      </c>
      <c r="E54">
        <v>998</v>
      </c>
      <c r="I54">
        <v>998</v>
      </c>
      <c r="L54" s="2">
        <f t="shared" si="4"/>
        <v>998</v>
      </c>
      <c r="M54" s="2"/>
      <c r="N54" s="1">
        <f>C54</f>
        <v>1.98</v>
      </c>
      <c r="O54" s="2"/>
      <c r="P54" s="2"/>
      <c r="Q54" s="2">
        <f t="shared" si="5"/>
        <v>504.04040404040404</v>
      </c>
      <c r="R54" s="1">
        <f t="shared" si="6"/>
        <v>0.50505050505050508</v>
      </c>
      <c r="S54">
        <f t="shared" si="7"/>
        <v>1.002004008016032E-3</v>
      </c>
      <c r="U54" s="120" t="s">
        <v>438</v>
      </c>
      <c r="V54" s="120" t="s">
        <v>439</v>
      </c>
      <c r="W54" s="121">
        <v>46.99</v>
      </c>
      <c r="X54" s="121">
        <v>354</v>
      </c>
      <c r="Y54" s="121">
        <v>3.33</v>
      </c>
      <c r="Z54" s="121">
        <v>33.49</v>
      </c>
      <c r="AA54" s="121">
        <v>0.97</v>
      </c>
      <c r="AB54" s="121">
        <v>15.23</v>
      </c>
      <c r="AC54" s="121">
        <v>9</v>
      </c>
      <c r="AD54" s="121">
        <v>6.23</v>
      </c>
      <c r="AE54" s="121">
        <v>14</v>
      </c>
      <c r="AF54" s="121">
        <v>2.4300000000000002</v>
      </c>
      <c r="AG54" s="121">
        <v>32</v>
      </c>
      <c r="AH54" s="121">
        <v>113</v>
      </c>
      <c r="AI54" s="121">
        <v>356</v>
      </c>
      <c r="AJ54" s="121">
        <v>20</v>
      </c>
      <c r="AK54" s="121">
        <v>1.1000000000000001</v>
      </c>
      <c r="AL54" s="121">
        <v>0.435</v>
      </c>
      <c r="AM54" s="121">
        <v>1.5</v>
      </c>
      <c r="AN54" s="121">
        <v>10.1</v>
      </c>
      <c r="AO54" s="121">
        <v>3.3</v>
      </c>
      <c r="AP54" s="121">
        <v>6.6000000000000003E-2</v>
      </c>
      <c r="AQ54" s="121">
        <v>0.02</v>
      </c>
      <c r="AR54" s="121">
        <v>0.54</v>
      </c>
      <c r="AS54" s="121">
        <v>0.3</v>
      </c>
      <c r="AT54" s="121">
        <v>5.3999999999999999E-2</v>
      </c>
      <c r="AU54" s="121">
        <v>26</v>
      </c>
      <c r="AV54" s="121">
        <v>0</v>
      </c>
      <c r="AW54" s="121">
        <v>26</v>
      </c>
      <c r="AX54" s="121">
        <v>26</v>
      </c>
      <c r="AY54" s="121">
        <v>12.1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v>0</v>
      </c>
      <c r="BH54" s="121">
        <v>0</v>
      </c>
      <c r="BI54" s="121">
        <v>0.24</v>
      </c>
      <c r="BJ54" s="121">
        <v>0</v>
      </c>
      <c r="BK54" s="121">
        <v>0</v>
      </c>
      <c r="BL54" s="121">
        <v>0.2</v>
      </c>
      <c r="BM54" s="121">
        <v>29.698</v>
      </c>
      <c r="BN54" s="121">
        <v>1.425</v>
      </c>
      <c r="BO54" s="121">
        <v>0.36599999999999999</v>
      </c>
      <c r="BP54" s="121">
        <v>0</v>
      </c>
      <c r="BQ54" s="121">
        <v>80</v>
      </c>
      <c r="BR54" s="120" t="s">
        <v>322</v>
      </c>
      <c r="BS54" s="121">
        <v>397</v>
      </c>
      <c r="BT54" s="120" t="s">
        <v>348</v>
      </c>
      <c r="BU54" s="121">
        <v>48</v>
      </c>
    </row>
    <row r="55" spans="1:73" ht="43.2" x14ac:dyDescent="0.3">
      <c r="B55" t="s">
        <v>440</v>
      </c>
      <c r="C55">
        <v>2.1800000000000002</v>
      </c>
      <c r="D55" t="s">
        <v>49</v>
      </c>
      <c r="E55">
        <v>1425</v>
      </c>
      <c r="I55">
        <v>1425</v>
      </c>
      <c r="L55" s="2">
        <f t="shared" si="4"/>
        <v>1425</v>
      </c>
      <c r="M55" s="2"/>
      <c r="O55" s="2"/>
      <c r="P55" s="2"/>
      <c r="Q55" s="2">
        <f t="shared" si="5"/>
        <v>653.66972477064212</v>
      </c>
      <c r="R55" s="1">
        <f t="shared" si="6"/>
        <v>0.4587155963302752</v>
      </c>
      <c r="S55">
        <f t="shared" si="7"/>
        <v>7.0175438596491223E-4</v>
      </c>
      <c r="U55" s="122" t="s">
        <v>441</v>
      </c>
      <c r="V55" s="122" t="s">
        <v>442</v>
      </c>
      <c r="W55" s="123">
        <v>90.15</v>
      </c>
      <c r="X55" s="123">
        <v>34</v>
      </c>
      <c r="Y55" s="123">
        <v>0.84</v>
      </c>
      <c r="Z55" s="123">
        <v>0.19</v>
      </c>
      <c r="AA55" s="123">
        <v>0.65</v>
      </c>
      <c r="AB55" s="123">
        <v>8.16</v>
      </c>
      <c r="AC55" s="123">
        <v>0.9</v>
      </c>
      <c r="AD55" s="123">
        <v>7.86</v>
      </c>
      <c r="AE55" s="123">
        <v>9</v>
      </c>
      <c r="AF55" s="123">
        <v>0.21</v>
      </c>
      <c r="AG55" s="123">
        <v>12</v>
      </c>
      <c r="AH55" s="123">
        <v>15</v>
      </c>
      <c r="AI55" s="123">
        <v>267</v>
      </c>
      <c r="AJ55" s="123">
        <v>16</v>
      </c>
      <c r="AK55" s="123">
        <v>0.18</v>
      </c>
      <c r="AL55" s="123">
        <v>4.1000000000000002E-2</v>
      </c>
      <c r="AM55" s="123">
        <v>4.1000000000000002E-2</v>
      </c>
      <c r="AN55" s="123">
        <v>0.4</v>
      </c>
      <c r="AO55" s="123">
        <v>36.700000000000003</v>
      </c>
      <c r="AP55" s="123">
        <v>4.1000000000000002E-2</v>
      </c>
      <c r="AQ55" s="123">
        <v>1.9E-2</v>
      </c>
      <c r="AR55" s="123">
        <v>0.73399999999999999</v>
      </c>
      <c r="AS55" s="123">
        <v>0.105</v>
      </c>
      <c r="AT55" s="123">
        <v>7.1999999999999995E-2</v>
      </c>
      <c r="AU55" s="123">
        <v>21</v>
      </c>
      <c r="AV55" s="123">
        <v>0</v>
      </c>
      <c r="AW55" s="123">
        <v>21</v>
      </c>
      <c r="AX55" s="123">
        <v>21</v>
      </c>
      <c r="AY55" s="123">
        <v>7.6</v>
      </c>
      <c r="AZ55" s="123">
        <v>0</v>
      </c>
      <c r="BA55" s="123">
        <v>3382</v>
      </c>
      <c r="BB55" s="123">
        <v>169</v>
      </c>
      <c r="BC55" s="123">
        <v>0</v>
      </c>
      <c r="BD55" s="123">
        <v>16</v>
      </c>
      <c r="BE55" s="123">
        <v>2020</v>
      </c>
      <c r="BF55" s="123">
        <v>1</v>
      </c>
      <c r="BG55" s="123">
        <v>0</v>
      </c>
      <c r="BH55" s="123">
        <v>26</v>
      </c>
      <c r="BI55" s="123">
        <v>0.05</v>
      </c>
      <c r="BJ55" s="123">
        <v>0</v>
      </c>
      <c r="BK55" s="123">
        <v>0</v>
      </c>
      <c r="BL55" s="123">
        <v>2.5</v>
      </c>
      <c r="BM55" s="123">
        <v>5.0999999999999997E-2</v>
      </c>
      <c r="BN55" s="123">
        <v>3.0000000000000001E-3</v>
      </c>
      <c r="BO55" s="123">
        <v>8.1000000000000003E-2</v>
      </c>
      <c r="BP55" s="123">
        <v>0</v>
      </c>
      <c r="BQ55" s="123">
        <v>177</v>
      </c>
      <c r="BR55" s="122" t="s">
        <v>443</v>
      </c>
      <c r="BS55" s="123">
        <v>160</v>
      </c>
      <c r="BT55" s="122" t="s">
        <v>410</v>
      </c>
      <c r="BU55" s="123">
        <v>49</v>
      </c>
    </row>
    <row r="56" spans="1:73" ht="43.2" x14ac:dyDescent="0.3">
      <c r="B56" t="s">
        <v>72</v>
      </c>
      <c r="C56">
        <v>2.2799999999999998</v>
      </c>
      <c r="E56">
        <v>236</v>
      </c>
      <c r="F56">
        <v>504</v>
      </c>
      <c r="G56">
        <v>754</v>
      </c>
      <c r="I56">
        <v>236</v>
      </c>
      <c r="J56">
        <f>F56-E56</f>
        <v>268</v>
      </c>
      <c r="K56">
        <f>G56-F56</f>
        <v>250</v>
      </c>
      <c r="L56" s="2">
        <f t="shared" si="4"/>
        <v>251.33333333333334</v>
      </c>
      <c r="M56" s="2">
        <f>_xlfn.STDEV.P(I56:K56)</f>
        <v>13.097921802925667</v>
      </c>
      <c r="O56" s="2"/>
      <c r="P56" s="2"/>
      <c r="Q56" s="2">
        <f t="shared" si="5"/>
        <v>110.23391812865498</v>
      </c>
      <c r="R56" s="1">
        <f t="shared" si="6"/>
        <v>0.43859649122807021</v>
      </c>
      <c r="S56">
        <f t="shared" si="7"/>
        <v>3.9787798408488064E-3</v>
      </c>
      <c r="U56" s="124" t="s">
        <v>444</v>
      </c>
      <c r="V56" s="124" t="s">
        <v>445</v>
      </c>
      <c r="W56" s="125">
        <v>88.87</v>
      </c>
      <c r="X56" s="125">
        <v>39</v>
      </c>
      <c r="Y56" s="125">
        <v>0.91</v>
      </c>
      <c r="Z56" s="125">
        <v>0.25</v>
      </c>
      <c r="AA56" s="125">
        <v>0.43</v>
      </c>
      <c r="AB56" s="125">
        <v>9.5399999999999991</v>
      </c>
      <c r="AC56" s="125">
        <v>1.5</v>
      </c>
      <c r="AD56" s="125">
        <v>8.39</v>
      </c>
      <c r="AE56" s="125">
        <v>6</v>
      </c>
      <c r="AF56" s="125">
        <v>0.25</v>
      </c>
      <c r="AG56" s="125">
        <v>9</v>
      </c>
      <c r="AH56" s="125">
        <v>20</v>
      </c>
      <c r="AI56" s="125">
        <v>190</v>
      </c>
      <c r="AJ56" s="125">
        <v>0</v>
      </c>
      <c r="AK56" s="125">
        <v>0.17</v>
      </c>
      <c r="AL56" s="125">
        <v>6.8000000000000005E-2</v>
      </c>
      <c r="AM56" s="125">
        <v>6.0999999999999999E-2</v>
      </c>
      <c r="AN56" s="125">
        <v>0.1</v>
      </c>
      <c r="AO56" s="125">
        <v>6.6</v>
      </c>
      <c r="AP56" s="125">
        <v>2.4E-2</v>
      </c>
      <c r="AQ56" s="125">
        <v>3.1E-2</v>
      </c>
      <c r="AR56" s="125">
        <v>0.80600000000000005</v>
      </c>
      <c r="AS56" s="125">
        <v>0.153</v>
      </c>
      <c r="AT56" s="125">
        <v>2.5000000000000001E-2</v>
      </c>
      <c r="AU56" s="125">
        <v>4</v>
      </c>
      <c r="AV56" s="125">
        <v>0</v>
      </c>
      <c r="AW56" s="125">
        <v>4</v>
      </c>
      <c r="AX56" s="125">
        <v>4</v>
      </c>
      <c r="AY56" s="125">
        <v>6.1</v>
      </c>
      <c r="AZ56" s="125">
        <v>0</v>
      </c>
      <c r="BA56" s="125">
        <v>326</v>
      </c>
      <c r="BB56" s="125">
        <v>16</v>
      </c>
      <c r="BC56" s="125">
        <v>0</v>
      </c>
      <c r="BD56" s="125">
        <v>0</v>
      </c>
      <c r="BE56" s="125">
        <v>162</v>
      </c>
      <c r="BF56" s="125">
        <v>67</v>
      </c>
      <c r="BG56" s="125">
        <v>0</v>
      </c>
      <c r="BH56" s="125">
        <v>91</v>
      </c>
      <c r="BI56" s="125">
        <v>0.73</v>
      </c>
      <c r="BJ56" s="125">
        <v>0</v>
      </c>
      <c r="BK56" s="125">
        <v>0</v>
      </c>
      <c r="BL56" s="125">
        <v>2.6</v>
      </c>
      <c r="BM56" s="125">
        <v>1.9E-2</v>
      </c>
      <c r="BN56" s="125">
        <v>6.7000000000000004E-2</v>
      </c>
      <c r="BO56" s="125">
        <v>8.5999999999999993E-2</v>
      </c>
      <c r="BP56" s="125">
        <v>0</v>
      </c>
      <c r="BQ56" s="125">
        <v>154</v>
      </c>
      <c r="BR56" s="124" t="s">
        <v>382</v>
      </c>
      <c r="BS56" s="125">
        <v>130</v>
      </c>
      <c r="BT56" s="124" t="s">
        <v>446</v>
      </c>
      <c r="BU56" s="125">
        <v>4</v>
      </c>
    </row>
    <row r="57" spans="1:73" ht="43.2" x14ac:dyDescent="0.3">
      <c r="B57" t="s">
        <v>82</v>
      </c>
      <c r="C57">
        <v>2.2799999999999998</v>
      </c>
      <c r="D57" t="s">
        <v>89</v>
      </c>
      <c r="E57">
        <v>14.3</v>
      </c>
      <c r="F57" t="s">
        <v>86</v>
      </c>
      <c r="I57">
        <f>E57/16*456</f>
        <v>407.55</v>
      </c>
      <c r="L57" s="2">
        <f t="shared" si="4"/>
        <v>407.55</v>
      </c>
      <c r="M57" s="2"/>
      <c r="O57" s="2"/>
      <c r="P57" s="2"/>
      <c r="Q57" s="2">
        <f t="shared" si="5"/>
        <v>178.75000000000003</v>
      </c>
      <c r="R57" s="1">
        <f t="shared" si="6"/>
        <v>0.43859649122807021</v>
      </c>
      <c r="S57">
        <f t="shared" si="7"/>
        <v>2.4536866642129798E-3</v>
      </c>
      <c r="U57" s="126" t="s">
        <v>447</v>
      </c>
      <c r="V57" s="126" t="s">
        <v>448</v>
      </c>
      <c r="W57" s="127">
        <v>90.95</v>
      </c>
      <c r="X57" s="127">
        <v>32</v>
      </c>
      <c r="Y57" s="127">
        <v>0.67</v>
      </c>
      <c r="Z57" s="127">
        <v>0.3</v>
      </c>
      <c r="AA57" s="127">
        <v>0.4</v>
      </c>
      <c r="AB57" s="127">
        <v>7.68</v>
      </c>
      <c r="AC57" s="127">
        <v>2</v>
      </c>
      <c r="AD57" s="127">
        <v>4.8899999999999997</v>
      </c>
      <c r="AE57" s="127">
        <v>16</v>
      </c>
      <c r="AF57" s="127">
        <v>0.41</v>
      </c>
      <c r="AG57" s="127">
        <v>13</v>
      </c>
      <c r="AH57" s="127">
        <v>24</v>
      </c>
      <c r="AI57" s="127">
        <v>153</v>
      </c>
      <c r="AJ57" s="127">
        <v>1</v>
      </c>
      <c r="AK57" s="127">
        <v>0.14000000000000001</v>
      </c>
      <c r="AL57" s="127">
        <v>4.8000000000000001E-2</v>
      </c>
      <c r="AM57" s="127">
        <v>0.38600000000000001</v>
      </c>
      <c r="AN57" s="127">
        <v>0.4</v>
      </c>
      <c r="AO57" s="127">
        <v>58.8</v>
      </c>
      <c r="AP57" s="127">
        <v>2.4E-2</v>
      </c>
      <c r="AQ57" s="127">
        <v>2.1999999999999999E-2</v>
      </c>
      <c r="AR57" s="127">
        <v>0.38600000000000001</v>
      </c>
      <c r="AS57" s="127">
        <v>0.125</v>
      </c>
      <c r="AT57" s="127">
        <v>4.7E-2</v>
      </c>
      <c r="AU57" s="127">
        <v>24</v>
      </c>
      <c r="AV57" s="127">
        <v>0</v>
      </c>
      <c r="AW57" s="127">
        <v>24</v>
      </c>
      <c r="AX57" s="127">
        <v>24</v>
      </c>
      <c r="AY57" s="127">
        <v>5.7</v>
      </c>
      <c r="AZ57" s="127">
        <v>0</v>
      </c>
      <c r="BA57" s="127">
        <v>12</v>
      </c>
      <c r="BB57" s="127">
        <v>1</v>
      </c>
      <c r="BC57" s="127">
        <v>0</v>
      </c>
      <c r="BD57" s="127">
        <v>0</v>
      </c>
      <c r="BE57" s="127">
        <v>7</v>
      </c>
      <c r="BF57" s="127">
        <v>0</v>
      </c>
      <c r="BG57" s="127">
        <v>0</v>
      </c>
      <c r="BH57" s="127">
        <v>26</v>
      </c>
      <c r="BI57" s="127">
        <v>0.28999999999999998</v>
      </c>
      <c r="BJ57" s="127">
        <v>0</v>
      </c>
      <c r="BK57" s="127">
        <v>0</v>
      </c>
      <c r="BL57" s="127">
        <v>2.2000000000000002</v>
      </c>
      <c r="BM57" s="127">
        <v>1.4999999999999999E-2</v>
      </c>
      <c r="BN57" s="127">
        <v>4.2999999999999997E-2</v>
      </c>
      <c r="BO57" s="127">
        <v>0.155</v>
      </c>
      <c r="BP57" s="127">
        <v>0</v>
      </c>
      <c r="BQ57" s="127">
        <v>152</v>
      </c>
      <c r="BR57" s="126" t="s">
        <v>449</v>
      </c>
      <c r="BS57" s="127">
        <v>232</v>
      </c>
      <c r="BT57" s="126" t="s">
        <v>426</v>
      </c>
      <c r="BU57" s="127">
        <v>6</v>
      </c>
    </row>
    <row r="58" spans="1:73" ht="144" x14ac:dyDescent="0.3">
      <c r="A58" t="s">
        <v>47</v>
      </c>
      <c r="B58" t="s">
        <v>46</v>
      </c>
      <c r="C58">
        <v>2.2799999999999998</v>
      </c>
      <c r="D58" t="s">
        <v>50</v>
      </c>
      <c r="E58">
        <v>760</v>
      </c>
      <c r="I58">
        <v>760</v>
      </c>
      <c r="L58" s="2">
        <f t="shared" si="4"/>
        <v>760</v>
      </c>
      <c r="M58" s="2"/>
      <c r="N58" s="1">
        <f>C58*E58/453.5</f>
        <v>3.8209481808158765</v>
      </c>
      <c r="O58" s="2"/>
      <c r="P58" s="2"/>
      <c r="Q58" s="2">
        <f t="shared" si="5"/>
        <v>333.33333333333337</v>
      </c>
      <c r="R58" s="1">
        <f t="shared" si="6"/>
        <v>0.43859649122807021</v>
      </c>
      <c r="S58">
        <f t="shared" si="7"/>
        <v>1.3157894736842105E-3</v>
      </c>
      <c r="U58" s="128" t="s">
        <v>450</v>
      </c>
      <c r="V58" s="128" t="s">
        <v>451</v>
      </c>
      <c r="W58" s="129">
        <v>80.540000000000006</v>
      </c>
      <c r="X58" s="129">
        <v>69</v>
      </c>
      <c r="Y58" s="129">
        <v>0.72</v>
      </c>
      <c r="Z58" s="129">
        <v>0.16</v>
      </c>
      <c r="AA58" s="129">
        <v>0.48</v>
      </c>
      <c r="AB58" s="129">
        <v>18.100000000000001</v>
      </c>
      <c r="AC58" s="129">
        <v>0.9</v>
      </c>
      <c r="AD58" s="129">
        <v>15.48</v>
      </c>
      <c r="AE58" s="129">
        <v>10</v>
      </c>
      <c r="AF58" s="129">
        <v>0.36</v>
      </c>
      <c r="AG58" s="129">
        <v>7</v>
      </c>
      <c r="AH58" s="129">
        <v>20</v>
      </c>
      <c r="AI58" s="129">
        <v>191</v>
      </c>
      <c r="AJ58" s="129">
        <v>2</v>
      </c>
      <c r="AK58" s="129">
        <v>7.0000000000000007E-2</v>
      </c>
      <c r="AL58" s="129">
        <v>0.127</v>
      </c>
      <c r="AM58" s="129">
        <v>7.0999999999999994E-2</v>
      </c>
      <c r="AN58" s="129">
        <v>0.1</v>
      </c>
      <c r="AO58" s="129">
        <v>3.2</v>
      </c>
      <c r="AP58" s="129">
        <v>6.9000000000000006E-2</v>
      </c>
      <c r="AQ58" s="129">
        <v>7.0000000000000007E-2</v>
      </c>
      <c r="AR58" s="129">
        <v>0.188</v>
      </c>
      <c r="AS58" s="129">
        <v>0.05</v>
      </c>
      <c r="AT58" s="129">
        <v>8.5999999999999993E-2</v>
      </c>
      <c r="AU58" s="129">
        <v>2</v>
      </c>
      <c r="AV58" s="129">
        <v>0</v>
      </c>
      <c r="AW58" s="129">
        <v>2</v>
      </c>
      <c r="AX58" s="129">
        <v>2</v>
      </c>
      <c r="AY58" s="129">
        <v>5.6</v>
      </c>
      <c r="AZ58" s="129">
        <v>0</v>
      </c>
      <c r="BA58" s="129">
        <v>66</v>
      </c>
      <c r="BB58" s="129">
        <v>3</v>
      </c>
      <c r="BC58" s="129">
        <v>0</v>
      </c>
      <c r="BD58" s="129">
        <v>1</v>
      </c>
      <c r="BE58" s="129">
        <v>39</v>
      </c>
      <c r="BF58" s="129">
        <v>0</v>
      </c>
      <c r="BG58" s="129">
        <v>0</v>
      </c>
      <c r="BH58" s="129">
        <v>72</v>
      </c>
      <c r="BI58" s="129">
        <v>0.19</v>
      </c>
      <c r="BJ58" s="129">
        <v>0</v>
      </c>
      <c r="BK58" s="129">
        <v>0</v>
      </c>
      <c r="BL58" s="129">
        <v>14.6</v>
      </c>
      <c r="BM58" s="129">
        <v>5.3999999999999999E-2</v>
      </c>
      <c r="BN58" s="129">
        <v>7.0000000000000001E-3</v>
      </c>
      <c r="BO58" s="129">
        <v>4.8000000000000001E-2</v>
      </c>
      <c r="BP58" s="129">
        <v>0</v>
      </c>
      <c r="BQ58" s="129">
        <v>151</v>
      </c>
      <c r="BR58" s="128" t="s">
        <v>386</v>
      </c>
      <c r="BS58" s="129">
        <v>49</v>
      </c>
      <c r="BT58" s="128" t="s">
        <v>452</v>
      </c>
      <c r="BU58" s="129">
        <v>4</v>
      </c>
    </row>
    <row r="59" spans="1:73" x14ac:dyDescent="0.3">
      <c r="B59" t="s">
        <v>76</v>
      </c>
      <c r="C59">
        <v>2.2799999999999998</v>
      </c>
      <c r="D59" t="s">
        <v>87</v>
      </c>
      <c r="E59">
        <v>1084</v>
      </c>
      <c r="I59">
        <v>1084</v>
      </c>
      <c r="L59" s="2">
        <f t="shared" si="4"/>
        <v>1084</v>
      </c>
      <c r="M59" s="2"/>
      <c r="O59" s="2"/>
      <c r="P59" s="2"/>
      <c r="Q59" s="2">
        <f t="shared" si="5"/>
        <v>475.43859649122811</v>
      </c>
      <c r="R59" s="1">
        <f t="shared" si="6"/>
        <v>0.43859649122807021</v>
      </c>
      <c r="S59">
        <f t="shared" si="7"/>
        <v>9.225092250922509E-4</v>
      </c>
    </row>
    <row r="60" spans="1:73" ht="28.8" x14ac:dyDescent="0.3">
      <c r="B60" t="s">
        <v>71</v>
      </c>
      <c r="C60">
        <v>2.48</v>
      </c>
      <c r="E60">
        <v>132</v>
      </c>
      <c r="F60">
        <v>263</v>
      </c>
      <c r="G60">
        <v>405</v>
      </c>
      <c r="I60">
        <v>132</v>
      </c>
      <c r="J60">
        <f>F60-E60</f>
        <v>131</v>
      </c>
      <c r="K60">
        <f>G60-F60</f>
        <v>142</v>
      </c>
      <c r="L60" s="2">
        <f t="shared" si="4"/>
        <v>135</v>
      </c>
      <c r="M60" s="2">
        <f>_xlfn.STDEV.P(I60:K60)</f>
        <v>4.9665548085837798</v>
      </c>
      <c r="O60" s="2"/>
      <c r="P60" s="2"/>
      <c r="Q60" s="2">
        <f t="shared" si="5"/>
        <v>54.435483870967744</v>
      </c>
      <c r="R60" s="1">
        <f t="shared" si="6"/>
        <v>0.40322580645161293</v>
      </c>
      <c r="S60">
        <f t="shared" si="7"/>
        <v>7.4074074074074077E-3</v>
      </c>
      <c r="U60" s="136" t="s">
        <v>459</v>
      </c>
      <c r="V60" s="136" t="s">
        <v>460</v>
      </c>
      <c r="W60" s="137">
        <v>87.23</v>
      </c>
      <c r="X60" s="137">
        <v>46</v>
      </c>
      <c r="Y60" s="137">
        <v>0.7</v>
      </c>
      <c r="Z60" s="137">
        <v>0.28000000000000003</v>
      </c>
      <c r="AA60" s="137">
        <v>0.37</v>
      </c>
      <c r="AB60" s="137">
        <v>11.42</v>
      </c>
      <c r="AC60" s="137">
        <v>1.4</v>
      </c>
      <c r="AD60" s="137">
        <v>9.92</v>
      </c>
      <c r="AE60" s="137">
        <v>6</v>
      </c>
      <c r="AF60" s="137">
        <v>0.17</v>
      </c>
      <c r="AG60" s="137">
        <v>7</v>
      </c>
      <c r="AH60" s="137">
        <v>16</v>
      </c>
      <c r="AI60" s="137">
        <v>157</v>
      </c>
      <c r="AJ60" s="137">
        <v>0</v>
      </c>
      <c r="AK60" s="137">
        <v>0.1</v>
      </c>
      <c r="AL60" s="137">
        <v>5.7000000000000002E-2</v>
      </c>
      <c r="AM60" s="137">
        <v>5.1999999999999998E-2</v>
      </c>
      <c r="AN60" s="137">
        <v>0</v>
      </c>
      <c r="AO60" s="137">
        <v>9.5</v>
      </c>
      <c r="AP60" s="137">
        <v>2.8000000000000001E-2</v>
      </c>
      <c r="AQ60" s="137">
        <v>2.5999999999999999E-2</v>
      </c>
      <c r="AR60" s="137">
        <v>0.41699999999999998</v>
      </c>
      <c r="AS60" s="137">
        <v>0.13500000000000001</v>
      </c>
      <c r="AT60" s="137">
        <v>2.9000000000000001E-2</v>
      </c>
      <c r="AU60" s="137">
        <v>5</v>
      </c>
      <c r="AV60" s="137">
        <v>0</v>
      </c>
      <c r="AW60" s="137">
        <v>5</v>
      </c>
      <c r="AX60" s="137">
        <v>5</v>
      </c>
      <c r="AY60" s="137">
        <v>1.9</v>
      </c>
      <c r="AZ60" s="137">
        <v>0</v>
      </c>
      <c r="BA60" s="137">
        <v>345</v>
      </c>
      <c r="BB60" s="137">
        <v>17</v>
      </c>
      <c r="BC60" s="137">
        <v>0</v>
      </c>
      <c r="BD60" s="137">
        <v>0</v>
      </c>
      <c r="BE60" s="137">
        <v>190</v>
      </c>
      <c r="BF60" s="137">
        <v>35</v>
      </c>
      <c r="BG60" s="137">
        <v>0</v>
      </c>
      <c r="BH60" s="137">
        <v>73</v>
      </c>
      <c r="BI60" s="137">
        <v>0.26</v>
      </c>
      <c r="BJ60" s="137">
        <v>0</v>
      </c>
      <c r="BK60" s="137">
        <v>0</v>
      </c>
      <c r="BL60" s="137">
        <v>6.4</v>
      </c>
      <c r="BM60" s="137">
        <v>1.7000000000000001E-2</v>
      </c>
      <c r="BN60" s="137">
        <v>0.13400000000000001</v>
      </c>
      <c r="BO60" s="137">
        <v>4.3999999999999997E-2</v>
      </c>
      <c r="BP60" s="137">
        <v>0</v>
      </c>
      <c r="BQ60" s="137">
        <v>165</v>
      </c>
      <c r="BR60" s="136" t="s">
        <v>330</v>
      </c>
      <c r="BS60" s="137">
        <v>66</v>
      </c>
      <c r="BT60" s="136" t="s">
        <v>327</v>
      </c>
      <c r="BU60" s="137">
        <v>6</v>
      </c>
    </row>
    <row r="61" spans="1:73" ht="43.2" x14ac:dyDescent="0.3">
      <c r="B61" t="s">
        <v>18</v>
      </c>
      <c r="C61">
        <v>2.68</v>
      </c>
      <c r="D61" t="s">
        <v>49</v>
      </c>
      <c r="E61">
        <v>1840</v>
      </c>
      <c r="H61" t="s">
        <v>52</v>
      </c>
      <c r="I61">
        <v>1840</v>
      </c>
      <c r="L61" s="2">
        <f t="shared" si="4"/>
        <v>1840</v>
      </c>
      <c r="M61" s="2"/>
      <c r="N61" s="1">
        <f>C61</f>
        <v>2.68</v>
      </c>
      <c r="O61" s="2"/>
      <c r="P61" s="2"/>
      <c r="Q61" s="2">
        <f t="shared" si="5"/>
        <v>686.56716417910445</v>
      </c>
      <c r="R61" s="1">
        <f t="shared" si="6"/>
        <v>0.37313432835820892</v>
      </c>
      <c r="S61">
        <f t="shared" si="7"/>
        <v>5.4347826086956522E-4</v>
      </c>
      <c r="U61" s="138" t="s">
        <v>461</v>
      </c>
      <c r="V61" s="138" t="s">
        <v>462</v>
      </c>
      <c r="W61" s="139">
        <v>86</v>
      </c>
      <c r="X61" s="139">
        <v>50</v>
      </c>
      <c r="Y61" s="139">
        <v>0.54</v>
      </c>
      <c r="Z61" s="139">
        <v>0.12</v>
      </c>
      <c r="AA61" s="139">
        <v>0.22</v>
      </c>
      <c r="AB61" s="139">
        <v>13.12</v>
      </c>
      <c r="AC61" s="139">
        <v>1.4</v>
      </c>
      <c r="AD61" s="139">
        <v>9.85</v>
      </c>
      <c r="AE61" s="139">
        <v>13</v>
      </c>
      <c r="AF61" s="139">
        <v>0.28999999999999998</v>
      </c>
      <c r="AG61" s="139">
        <v>12</v>
      </c>
      <c r="AH61" s="139">
        <v>8</v>
      </c>
      <c r="AI61" s="139">
        <v>109</v>
      </c>
      <c r="AJ61" s="139">
        <v>1</v>
      </c>
      <c r="AK61" s="139">
        <v>0.12</v>
      </c>
      <c r="AL61" s="139">
        <v>0.11</v>
      </c>
      <c r="AM61" s="139">
        <v>0.92700000000000005</v>
      </c>
      <c r="AN61" s="139">
        <v>0.1</v>
      </c>
      <c r="AO61" s="139">
        <v>47.8</v>
      </c>
      <c r="AP61" s="139">
        <v>7.9000000000000001E-2</v>
      </c>
      <c r="AQ61" s="139">
        <v>3.2000000000000001E-2</v>
      </c>
      <c r="AR61" s="139">
        <v>0.5</v>
      </c>
      <c r="AS61" s="139">
        <v>0.21299999999999999</v>
      </c>
      <c r="AT61" s="139">
        <v>0.112</v>
      </c>
      <c r="AU61" s="139">
        <v>18</v>
      </c>
      <c r="AV61" s="139">
        <v>0</v>
      </c>
      <c r="AW61" s="139">
        <v>18</v>
      </c>
      <c r="AX61" s="139">
        <v>18</v>
      </c>
      <c r="AY61" s="139">
        <v>5.5</v>
      </c>
      <c r="AZ61" s="139">
        <v>0</v>
      </c>
      <c r="BA61" s="139">
        <v>58</v>
      </c>
      <c r="BB61" s="139">
        <v>3</v>
      </c>
      <c r="BC61" s="139">
        <v>0</v>
      </c>
      <c r="BD61" s="139">
        <v>0</v>
      </c>
      <c r="BE61" s="139">
        <v>35</v>
      </c>
      <c r="BF61" s="139">
        <v>0</v>
      </c>
      <c r="BG61" s="139">
        <v>0</v>
      </c>
      <c r="BH61" s="139">
        <v>0</v>
      </c>
      <c r="BI61" s="139">
        <v>0.02</v>
      </c>
      <c r="BJ61" s="139">
        <v>0</v>
      </c>
      <c r="BK61" s="139">
        <v>0</v>
      </c>
      <c r="BL61" s="139">
        <v>0.7</v>
      </c>
      <c r="BM61" s="139">
        <v>8.9999999999999993E-3</v>
      </c>
      <c r="BN61" s="139">
        <v>1.2999999999999999E-2</v>
      </c>
      <c r="BO61" s="139">
        <v>0.04</v>
      </c>
      <c r="BP61" s="139">
        <v>0</v>
      </c>
      <c r="BQ61" s="139">
        <v>165</v>
      </c>
      <c r="BR61" s="138" t="s">
        <v>463</v>
      </c>
      <c r="BS61" s="139">
        <v>905</v>
      </c>
      <c r="BT61" s="138" t="s">
        <v>464</v>
      </c>
      <c r="BU61" s="139">
        <v>49</v>
      </c>
    </row>
    <row r="62" spans="1:73" ht="72" x14ac:dyDescent="0.3">
      <c r="B62" t="s">
        <v>74</v>
      </c>
      <c r="C62">
        <v>2.78</v>
      </c>
      <c r="D62" t="s">
        <v>88</v>
      </c>
      <c r="E62">
        <v>2050</v>
      </c>
      <c r="I62">
        <v>2050</v>
      </c>
      <c r="L62" s="2">
        <f t="shared" si="4"/>
        <v>2050</v>
      </c>
      <c r="M62" s="2"/>
      <c r="O62" s="2"/>
      <c r="P62" s="2"/>
      <c r="Q62" s="2">
        <f t="shared" si="5"/>
        <v>737.41007194244605</v>
      </c>
      <c r="R62" s="1">
        <f t="shared" si="6"/>
        <v>0.35971223021582738</v>
      </c>
      <c r="S62">
        <f t="shared" si="7"/>
        <v>4.8780487804878049E-4</v>
      </c>
      <c r="U62" s="130" t="s">
        <v>453</v>
      </c>
      <c r="V62" s="130" t="s">
        <v>454</v>
      </c>
      <c r="W62" s="131">
        <v>89.82</v>
      </c>
      <c r="X62" s="131">
        <v>36</v>
      </c>
      <c r="Y62" s="131">
        <v>0.54</v>
      </c>
      <c r="Z62" s="131">
        <v>0.14000000000000001</v>
      </c>
      <c r="AA62" s="131">
        <v>0.41</v>
      </c>
      <c r="AB62" s="131">
        <v>9.09</v>
      </c>
      <c r="AC62" s="131">
        <v>0.8</v>
      </c>
      <c r="AD62" s="131">
        <v>8.1199999999999992</v>
      </c>
      <c r="AE62" s="131">
        <v>6</v>
      </c>
      <c r="AF62" s="131">
        <v>0.17</v>
      </c>
      <c r="AG62" s="131">
        <v>10</v>
      </c>
      <c r="AH62" s="131">
        <v>11</v>
      </c>
      <c r="AI62" s="131">
        <v>228</v>
      </c>
      <c r="AJ62" s="131">
        <v>18</v>
      </c>
      <c r="AK62" s="131">
        <v>0.09</v>
      </c>
      <c r="AL62" s="131">
        <v>2.4E-2</v>
      </c>
      <c r="AM62" s="131">
        <v>2.7E-2</v>
      </c>
      <c r="AN62" s="131">
        <v>0.7</v>
      </c>
      <c r="AO62" s="131">
        <v>18</v>
      </c>
      <c r="AP62" s="131">
        <v>3.7999999999999999E-2</v>
      </c>
      <c r="AQ62" s="131">
        <v>1.2E-2</v>
      </c>
      <c r="AR62" s="131">
        <v>0.41799999999999998</v>
      </c>
      <c r="AS62" s="131">
        <v>0.155</v>
      </c>
      <c r="AT62" s="131">
        <v>8.7999999999999995E-2</v>
      </c>
      <c r="AU62" s="131">
        <v>19</v>
      </c>
      <c r="AV62" s="131">
        <v>0</v>
      </c>
      <c r="AW62" s="131">
        <v>19</v>
      </c>
      <c r="AX62" s="131">
        <v>19</v>
      </c>
      <c r="AY62" s="131">
        <v>7.6</v>
      </c>
      <c r="AZ62" s="131">
        <v>0</v>
      </c>
      <c r="BA62" s="131">
        <v>50</v>
      </c>
      <c r="BB62" s="131">
        <v>3</v>
      </c>
      <c r="BC62" s="131">
        <v>0</v>
      </c>
      <c r="BD62" s="131">
        <v>0</v>
      </c>
      <c r="BE62" s="131">
        <v>30</v>
      </c>
      <c r="BF62" s="131">
        <v>0</v>
      </c>
      <c r="BG62" s="131">
        <v>0</v>
      </c>
      <c r="BH62" s="131">
        <v>27</v>
      </c>
      <c r="BI62" s="131">
        <v>0.02</v>
      </c>
      <c r="BJ62" s="131">
        <v>0</v>
      </c>
      <c r="BK62" s="131">
        <v>0</v>
      </c>
      <c r="BL62" s="131">
        <v>2.9</v>
      </c>
      <c r="BM62" s="131">
        <v>3.7999999999999999E-2</v>
      </c>
      <c r="BN62" s="131">
        <v>3.0000000000000001E-3</v>
      </c>
      <c r="BO62" s="131">
        <v>5.8999999999999997E-2</v>
      </c>
      <c r="BP62" s="131">
        <v>0</v>
      </c>
      <c r="BQ62" s="131">
        <v>170</v>
      </c>
      <c r="BR62" s="130" t="s">
        <v>455</v>
      </c>
      <c r="BS62" s="131">
        <v>177</v>
      </c>
      <c r="BT62" s="130" t="s">
        <v>443</v>
      </c>
      <c r="BU62" s="131">
        <v>54</v>
      </c>
    </row>
    <row r="63" spans="1:73" ht="72" x14ac:dyDescent="0.3">
      <c r="B63" t="s">
        <v>100</v>
      </c>
      <c r="C63">
        <v>2.87</v>
      </c>
      <c r="D63" t="s">
        <v>49</v>
      </c>
      <c r="E63">
        <v>339</v>
      </c>
      <c r="I63">
        <v>339</v>
      </c>
      <c r="L63" s="2">
        <f t="shared" si="4"/>
        <v>339</v>
      </c>
      <c r="M63" s="2"/>
      <c r="O63" s="2"/>
      <c r="P63" s="2"/>
      <c r="Q63" s="2">
        <f t="shared" si="5"/>
        <v>118.11846689895469</v>
      </c>
      <c r="R63" s="1">
        <f t="shared" si="6"/>
        <v>0.34843205574912889</v>
      </c>
      <c r="S63">
        <f t="shared" si="7"/>
        <v>2.9498525073746312E-3</v>
      </c>
      <c r="U63" s="140" t="s">
        <v>465</v>
      </c>
      <c r="V63" s="140" t="s">
        <v>466</v>
      </c>
      <c r="W63" s="141">
        <v>84.94</v>
      </c>
      <c r="X63" s="141">
        <v>47</v>
      </c>
      <c r="Y63" s="141">
        <v>3.27</v>
      </c>
      <c r="Z63" s="141">
        <v>0.15</v>
      </c>
      <c r="AA63" s="141">
        <v>1.1299999999999999</v>
      </c>
      <c r="AB63" s="141">
        <v>10.51</v>
      </c>
      <c r="AC63" s="141">
        <v>5.4</v>
      </c>
      <c r="AD63" s="141">
        <v>0.99</v>
      </c>
      <c r="AE63" s="141">
        <v>44</v>
      </c>
      <c r="AF63" s="141">
        <v>1.28</v>
      </c>
      <c r="AG63" s="141">
        <v>60</v>
      </c>
      <c r="AH63" s="141">
        <v>90</v>
      </c>
      <c r="AI63" s="141">
        <v>370</v>
      </c>
      <c r="AJ63" s="141">
        <v>94</v>
      </c>
      <c r="AK63" s="141">
        <v>0.49</v>
      </c>
      <c r="AL63" s="141">
        <v>0.23100000000000001</v>
      </c>
      <c r="AM63" s="141">
        <v>0.25600000000000001</v>
      </c>
      <c r="AN63" s="141">
        <v>0.2</v>
      </c>
      <c r="AO63" s="141">
        <v>11.7</v>
      </c>
      <c r="AP63" s="141">
        <v>7.1999999999999995E-2</v>
      </c>
      <c r="AQ63" s="141">
        <v>6.6000000000000003E-2</v>
      </c>
      <c r="AR63" s="141">
        <v>1.046</v>
      </c>
      <c r="AS63" s="141">
        <v>0.33800000000000002</v>
      </c>
      <c r="AT63" s="141">
        <v>0.11600000000000001</v>
      </c>
      <c r="AU63" s="141">
        <v>68</v>
      </c>
      <c r="AV63" s="141">
        <v>0</v>
      </c>
      <c r="AW63" s="141">
        <v>68</v>
      </c>
      <c r="AX63" s="141">
        <v>68</v>
      </c>
      <c r="AY63" s="141">
        <v>34.4</v>
      </c>
      <c r="AZ63" s="141">
        <v>0</v>
      </c>
      <c r="BA63" s="141">
        <v>13</v>
      </c>
      <c r="BB63" s="141">
        <v>1</v>
      </c>
      <c r="BC63" s="141">
        <v>0</v>
      </c>
      <c r="BD63" s="141">
        <v>0</v>
      </c>
      <c r="BE63" s="141">
        <v>8</v>
      </c>
      <c r="BF63" s="141">
        <v>0</v>
      </c>
      <c r="BG63" s="141">
        <v>0</v>
      </c>
      <c r="BH63" s="141">
        <v>464</v>
      </c>
      <c r="BI63" s="141">
        <v>0.19</v>
      </c>
      <c r="BJ63" s="141">
        <v>0</v>
      </c>
      <c r="BK63" s="141">
        <v>0</v>
      </c>
      <c r="BL63" s="141">
        <v>14.8</v>
      </c>
      <c r="BM63" s="141">
        <v>3.5999999999999997E-2</v>
      </c>
      <c r="BN63" s="141">
        <v>5.0000000000000001E-3</v>
      </c>
      <c r="BO63" s="141">
        <v>6.4000000000000001E-2</v>
      </c>
      <c r="BP63" s="141">
        <v>0</v>
      </c>
      <c r="BQ63" s="141">
        <v>128</v>
      </c>
      <c r="BR63" s="140" t="s">
        <v>467</v>
      </c>
      <c r="BS63" s="141">
        <v>162</v>
      </c>
      <c r="BT63" s="140" t="s">
        <v>468</v>
      </c>
      <c r="BU63" s="141">
        <v>60</v>
      </c>
    </row>
    <row r="64" spans="1:73" ht="43.2" x14ac:dyDescent="0.3">
      <c r="B64" t="s">
        <v>40</v>
      </c>
      <c r="C64">
        <v>2.94</v>
      </c>
      <c r="D64" t="s">
        <v>50</v>
      </c>
      <c r="E64">
        <v>89</v>
      </c>
      <c r="I64">
        <v>89</v>
      </c>
      <c r="L64" s="2">
        <f t="shared" si="4"/>
        <v>89</v>
      </c>
      <c r="M64" s="2"/>
      <c r="N64" s="1">
        <f>C64*E64/453.5</f>
        <v>0.57697905181918407</v>
      </c>
      <c r="O64" s="2"/>
      <c r="P64" s="2"/>
      <c r="Q64" s="2">
        <f t="shared" si="5"/>
        <v>30.272108843537417</v>
      </c>
      <c r="R64" s="1">
        <f t="shared" si="6"/>
        <v>0.3401360544217687</v>
      </c>
      <c r="S64">
        <f t="shared" si="7"/>
        <v>1.1235955056179775E-2</v>
      </c>
      <c r="U64" s="142" t="s">
        <v>469</v>
      </c>
      <c r="V64" s="142" t="s">
        <v>470</v>
      </c>
      <c r="W64" s="143">
        <v>78.89</v>
      </c>
      <c r="X64" s="143">
        <v>80</v>
      </c>
      <c r="Y64" s="143">
        <v>1.82</v>
      </c>
      <c r="Z64" s="143">
        <v>0.75</v>
      </c>
      <c r="AA64" s="143">
        <v>0.77</v>
      </c>
      <c r="AB64" s="143">
        <v>17.77</v>
      </c>
      <c r="AC64" s="143">
        <v>2</v>
      </c>
      <c r="AD64" s="143">
        <v>1.7</v>
      </c>
      <c r="AE64" s="143">
        <v>16</v>
      </c>
      <c r="AF64" s="143">
        <v>0.6</v>
      </c>
      <c r="AG64" s="143">
        <v>43</v>
      </c>
      <c r="AH64" s="143">
        <v>34</v>
      </c>
      <c r="AI64" s="143">
        <v>415</v>
      </c>
      <c r="AJ64" s="143">
        <v>13</v>
      </c>
      <c r="AK64" s="143">
        <v>0.34</v>
      </c>
      <c r="AL64" s="143">
        <v>0.22600000000000001</v>
      </c>
      <c r="AM64" s="143">
        <v>0.22900000000000001</v>
      </c>
      <c r="AN64" s="143">
        <v>0.7</v>
      </c>
      <c r="AO64" s="143">
        <v>5</v>
      </c>
      <c r="AP64" s="143">
        <v>2.5000000000000001E-2</v>
      </c>
      <c r="AQ64" s="143">
        <v>3.4000000000000002E-2</v>
      </c>
      <c r="AR64" s="143">
        <v>0.75</v>
      </c>
      <c r="AS64" s="143">
        <v>0.20300000000000001</v>
      </c>
      <c r="AT64" s="143">
        <v>0.16</v>
      </c>
      <c r="AU64" s="143">
        <v>11</v>
      </c>
      <c r="AV64" s="143">
        <v>0</v>
      </c>
      <c r="AW64" s="143">
        <v>11</v>
      </c>
      <c r="AX64" s="143">
        <v>11</v>
      </c>
      <c r="AY64" s="143">
        <v>28.8</v>
      </c>
      <c r="AZ64" s="143">
        <v>0</v>
      </c>
      <c r="BA64" s="143">
        <v>0</v>
      </c>
      <c r="BB64" s="143">
        <v>0</v>
      </c>
      <c r="BC64" s="143">
        <v>0</v>
      </c>
      <c r="BD64" s="143">
        <v>0</v>
      </c>
      <c r="BE64" s="143">
        <v>0</v>
      </c>
      <c r="BF64" s="143">
        <v>0</v>
      </c>
      <c r="BG64" s="143">
        <v>0</v>
      </c>
      <c r="BH64" s="143">
        <v>0</v>
      </c>
      <c r="BI64" s="143">
        <v>0.26</v>
      </c>
      <c r="BJ64" s="143">
        <v>0</v>
      </c>
      <c r="BK64" s="143">
        <v>0</v>
      </c>
      <c r="BL64" s="143">
        <v>0.1</v>
      </c>
      <c r="BM64" s="143">
        <v>0.20300000000000001</v>
      </c>
      <c r="BN64" s="143">
        <v>0.154</v>
      </c>
      <c r="BO64" s="143">
        <v>0.154</v>
      </c>
      <c r="BP64" s="143">
        <v>0</v>
      </c>
      <c r="BQ64" s="143">
        <v>2</v>
      </c>
      <c r="BR64" s="142" t="s">
        <v>471</v>
      </c>
      <c r="BS64" s="143">
        <v>24</v>
      </c>
      <c r="BT64" s="142" t="s">
        <v>472</v>
      </c>
      <c r="BU64" s="143">
        <v>7</v>
      </c>
    </row>
    <row r="65" spans="2:73" ht="43.2" x14ac:dyDescent="0.3">
      <c r="B65" t="s">
        <v>70</v>
      </c>
      <c r="C65">
        <v>2.98</v>
      </c>
      <c r="E65">
        <v>151</v>
      </c>
      <c r="F65">
        <v>298</v>
      </c>
      <c r="G65">
        <v>454</v>
      </c>
      <c r="I65">
        <v>151</v>
      </c>
      <c r="J65">
        <f>F65-E65</f>
        <v>147</v>
      </c>
      <c r="K65">
        <f>G65-F65</f>
        <v>156</v>
      </c>
      <c r="L65" s="2">
        <f t="shared" si="4"/>
        <v>151.33333333333334</v>
      </c>
      <c r="M65" s="2">
        <f>_xlfn.STDEV.P(I65:K65)</f>
        <v>3.6817870057290873</v>
      </c>
      <c r="O65" s="2"/>
      <c r="P65" s="2"/>
      <c r="Q65" s="2">
        <f t="shared" si="5"/>
        <v>50.782997762863538</v>
      </c>
      <c r="R65" s="1">
        <f t="shared" si="6"/>
        <v>0.33557046979865773</v>
      </c>
      <c r="S65">
        <f t="shared" si="7"/>
        <v>6.6079295154185015E-3</v>
      </c>
      <c r="U65" s="144" t="s">
        <v>473</v>
      </c>
      <c r="V65" s="144" t="s">
        <v>474</v>
      </c>
      <c r="W65" s="145">
        <v>87.59</v>
      </c>
      <c r="X65" s="145">
        <v>44</v>
      </c>
      <c r="Y65" s="145">
        <v>1.06</v>
      </c>
      <c r="Z65" s="145">
        <v>0.32</v>
      </c>
      <c r="AA65" s="145">
        <v>0.48</v>
      </c>
      <c r="AB65" s="145">
        <v>10.55</v>
      </c>
      <c r="AC65" s="145">
        <v>1.7</v>
      </c>
      <c r="AD65" s="145">
        <v>7.89</v>
      </c>
      <c r="AE65" s="145">
        <v>6</v>
      </c>
      <c r="AF65" s="145">
        <v>0.28000000000000003</v>
      </c>
      <c r="AG65" s="145">
        <v>9</v>
      </c>
      <c r="AH65" s="145">
        <v>26</v>
      </c>
      <c r="AI65" s="145">
        <v>201</v>
      </c>
      <c r="AJ65" s="145">
        <v>0</v>
      </c>
      <c r="AK65" s="145">
        <v>0.17</v>
      </c>
      <c r="AL65" s="145">
        <v>8.5999999999999993E-2</v>
      </c>
      <c r="AM65" s="145">
        <v>5.3999999999999999E-2</v>
      </c>
      <c r="AN65" s="145">
        <v>0</v>
      </c>
      <c r="AO65" s="145">
        <v>5.4</v>
      </c>
      <c r="AP65" s="145">
        <v>3.4000000000000002E-2</v>
      </c>
      <c r="AQ65" s="145">
        <v>2.7E-2</v>
      </c>
      <c r="AR65" s="145">
        <v>1.125</v>
      </c>
      <c r="AS65" s="145">
        <v>0.185</v>
      </c>
      <c r="AT65" s="145">
        <v>2.5000000000000001E-2</v>
      </c>
      <c r="AU65" s="145">
        <v>5</v>
      </c>
      <c r="AV65" s="145">
        <v>0</v>
      </c>
      <c r="AW65" s="145">
        <v>5</v>
      </c>
      <c r="AX65" s="145">
        <v>5</v>
      </c>
      <c r="AY65" s="145">
        <v>6.2</v>
      </c>
      <c r="AZ65" s="145">
        <v>0</v>
      </c>
      <c r="BA65" s="145">
        <v>332</v>
      </c>
      <c r="BB65" s="145">
        <v>17</v>
      </c>
      <c r="BC65" s="145">
        <v>0</v>
      </c>
      <c r="BD65" s="145">
        <v>0</v>
      </c>
      <c r="BE65" s="145">
        <v>150</v>
      </c>
      <c r="BF65" s="145">
        <v>98</v>
      </c>
      <c r="BG65" s="145">
        <v>0</v>
      </c>
      <c r="BH65" s="145">
        <v>130</v>
      </c>
      <c r="BI65" s="145">
        <v>0.77</v>
      </c>
      <c r="BJ65" s="145">
        <v>0</v>
      </c>
      <c r="BK65" s="145">
        <v>0</v>
      </c>
      <c r="BL65" s="145">
        <v>2.2000000000000002</v>
      </c>
      <c r="BM65" s="145">
        <v>2.5000000000000001E-2</v>
      </c>
      <c r="BN65" s="145">
        <v>8.7999999999999995E-2</v>
      </c>
      <c r="BO65" s="145">
        <v>0.113</v>
      </c>
      <c r="BP65" s="145">
        <v>0</v>
      </c>
      <c r="BQ65" s="145">
        <v>143</v>
      </c>
      <c r="BR65" s="144" t="s">
        <v>382</v>
      </c>
      <c r="BS65" s="145">
        <v>129</v>
      </c>
      <c r="BT65" s="144" t="s">
        <v>475</v>
      </c>
      <c r="BU65" s="145">
        <v>9</v>
      </c>
    </row>
    <row r="66" spans="2:73" ht="86.4" x14ac:dyDescent="0.3">
      <c r="B66" t="s">
        <v>99</v>
      </c>
      <c r="C66">
        <v>2.98</v>
      </c>
      <c r="D66" t="s">
        <v>49</v>
      </c>
      <c r="E66">
        <v>791</v>
      </c>
      <c r="I66">
        <v>791</v>
      </c>
      <c r="L66" s="2">
        <f t="shared" si="4"/>
        <v>791</v>
      </c>
      <c r="M66" s="2"/>
      <c r="O66" s="2"/>
      <c r="P66" s="2"/>
      <c r="Q66" s="2">
        <f t="shared" si="5"/>
        <v>265.43624161073825</v>
      </c>
      <c r="R66" s="1">
        <f t="shared" si="6"/>
        <v>0.33557046979865773</v>
      </c>
      <c r="S66">
        <f t="shared" si="7"/>
        <v>1.2642225031605564E-3</v>
      </c>
      <c r="U66" s="146" t="s">
        <v>476</v>
      </c>
      <c r="V66" s="146" t="s">
        <v>477</v>
      </c>
      <c r="W66" s="147">
        <v>83</v>
      </c>
      <c r="X66" s="147">
        <v>61</v>
      </c>
      <c r="Y66" s="147">
        <v>1.5</v>
      </c>
      <c r="Z66" s="147">
        <v>0.3</v>
      </c>
      <c r="AA66" s="147">
        <v>1.05</v>
      </c>
      <c r="AB66" s="147">
        <v>14.15</v>
      </c>
      <c r="AC66" s="147">
        <v>1.8</v>
      </c>
      <c r="AD66" s="147">
        <v>3.9</v>
      </c>
      <c r="AE66" s="147">
        <v>59</v>
      </c>
      <c r="AF66" s="147">
        <v>2.1</v>
      </c>
      <c r="AG66" s="147">
        <v>28</v>
      </c>
      <c r="AH66" s="147">
        <v>35</v>
      </c>
      <c r="AI66" s="147">
        <v>180</v>
      </c>
      <c r="AJ66" s="147">
        <v>20</v>
      </c>
      <c r="AK66" s="147">
        <v>0.12</v>
      </c>
      <c r="AL66" s="147">
        <v>0.12</v>
      </c>
      <c r="AM66" s="147">
        <v>0.48099999999999998</v>
      </c>
      <c r="AN66" s="147">
        <v>1</v>
      </c>
      <c r="AO66" s="147">
        <v>12</v>
      </c>
      <c r="AP66" s="147">
        <v>0.06</v>
      </c>
      <c r="AQ66" s="147">
        <v>0.03</v>
      </c>
      <c r="AR66" s="147">
        <v>0.4</v>
      </c>
      <c r="AS66" s="147">
        <v>0.14000000000000001</v>
      </c>
      <c r="AT66" s="147">
        <v>0.23300000000000001</v>
      </c>
      <c r="AU66" s="147">
        <v>64</v>
      </c>
      <c r="AV66" s="147">
        <v>0</v>
      </c>
      <c r="AW66" s="147">
        <v>64</v>
      </c>
      <c r="AX66" s="147">
        <v>64</v>
      </c>
      <c r="AY66" s="147">
        <v>9.5</v>
      </c>
      <c r="AZ66" s="147">
        <v>0</v>
      </c>
      <c r="BA66" s="147">
        <v>1667</v>
      </c>
      <c r="BB66" s="147">
        <v>83</v>
      </c>
      <c r="BC66" s="147">
        <v>0</v>
      </c>
      <c r="BD66" s="147">
        <v>0</v>
      </c>
      <c r="BE66" s="147">
        <v>1000</v>
      </c>
      <c r="BF66" s="147">
        <v>0</v>
      </c>
      <c r="BG66" s="147">
        <v>0</v>
      </c>
      <c r="BH66" s="147">
        <v>1900</v>
      </c>
      <c r="BI66" s="147">
        <v>0.92</v>
      </c>
      <c r="BJ66" s="147">
        <v>0</v>
      </c>
      <c r="BK66" s="147">
        <v>0</v>
      </c>
      <c r="BL66" s="147">
        <v>47</v>
      </c>
      <c r="BM66" s="147">
        <v>0.04</v>
      </c>
      <c r="BN66" s="147">
        <v>4.0000000000000001E-3</v>
      </c>
      <c r="BO66" s="147">
        <v>0.16600000000000001</v>
      </c>
      <c r="BP66" s="147">
        <v>0</v>
      </c>
      <c r="BQ66" s="147">
        <v>89</v>
      </c>
      <c r="BR66" s="146" t="s">
        <v>386</v>
      </c>
      <c r="BS66" s="147">
        <v>89</v>
      </c>
      <c r="BT66" s="146" t="s">
        <v>478</v>
      </c>
      <c r="BU66" s="147">
        <v>56</v>
      </c>
    </row>
    <row r="67" spans="2:73" ht="28.8" x14ac:dyDescent="0.3">
      <c r="B67" t="s">
        <v>4</v>
      </c>
      <c r="C67">
        <v>3.12</v>
      </c>
      <c r="D67" t="s">
        <v>49</v>
      </c>
      <c r="E67">
        <v>5</v>
      </c>
      <c r="F67" t="s">
        <v>50</v>
      </c>
      <c r="H67" t="s">
        <v>50</v>
      </c>
      <c r="I67">
        <f>E67*456</f>
        <v>2280</v>
      </c>
      <c r="L67" s="2">
        <f t="shared" ref="L67:L75" si="8">AVERAGE(I67:K67)</f>
        <v>2280</v>
      </c>
      <c r="M67" s="2"/>
      <c r="O67" s="2"/>
      <c r="P67" s="2"/>
      <c r="Q67" s="2">
        <f t="shared" ref="Q67:Q75" si="9">L67/C67</f>
        <v>730.76923076923072</v>
      </c>
      <c r="R67" s="1">
        <f t="shared" ref="R67:R75" si="10">1/C67</f>
        <v>0.32051282051282048</v>
      </c>
      <c r="S67">
        <f t="shared" ref="S67:S75" si="11">1/L67</f>
        <v>4.3859649122807018E-4</v>
      </c>
      <c r="U67" s="148" t="s">
        <v>479</v>
      </c>
      <c r="V67" s="148" t="s">
        <v>480</v>
      </c>
      <c r="W67" s="149">
        <v>88.29</v>
      </c>
      <c r="X67" s="149">
        <v>41</v>
      </c>
      <c r="Y67" s="149">
        <v>0.93</v>
      </c>
      <c r="Z67" s="149">
        <v>0.24</v>
      </c>
      <c r="AA67" s="149">
        <v>0.97</v>
      </c>
      <c r="AB67" s="149">
        <v>9.58</v>
      </c>
      <c r="AC67" s="149">
        <v>2.8</v>
      </c>
      <c r="AD67" s="149">
        <v>4.74</v>
      </c>
      <c r="AE67" s="149">
        <v>33</v>
      </c>
      <c r="AF67" s="149">
        <v>0.3</v>
      </c>
      <c r="AG67" s="149">
        <v>12</v>
      </c>
      <c r="AH67" s="149">
        <v>35</v>
      </c>
      <c r="AI67" s="149">
        <v>320</v>
      </c>
      <c r="AJ67" s="149">
        <v>69</v>
      </c>
      <c r="AK67" s="149">
        <v>0.24</v>
      </c>
      <c r="AL67" s="149">
        <v>4.4999999999999998E-2</v>
      </c>
      <c r="AM67" s="149">
        <v>0.14299999999999999</v>
      </c>
      <c r="AN67" s="149">
        <v>0.1</v>
      </c>
      <c r="AO67" s="149">
        <v>5.9</v>
      </c>
      <c r="AP67" s="149">
        <v>6.6000000000000003E-2</v>
      </c>
      <c r="AQ67" s="149">
        <v>5.8000000000000003E-2</v>
      </c>
      <c r="AR67" s="149">
        <v>0.98299999999999998</v>
      </c>
      <c r="AS67" s="149">
        <v>0.27300000000000002</v>
      </c>
      <c r="AT67" s="149">
        <v>0.13800000000000001</v>
      </c>
      <c r="AU67" s="149">
        <v>19</v>
      </c>
      <c r="AV67" s="149">
        <v>0</v>
      </c>
      <c r="AW67" s="149">
        <v>19</v>
      </c>
      <c r="AX67" s="149">
        <v>19</v>
      </c>
      <c r="AY67" s="149">
        <v>8.8000000000000007</v>
      </c>
      <c r="AZ67" s="149">
        <v>0</v>
      </c>
      <c r="BA67" s="149">
        <v>16706</v>
      </c>
      <c r="BB67" s="149">
        <v>835</v>
      </c>
      <c r="BC67" s="149">
        <v>0</v>
      </c>
      <c r="BD67" s="149">
        <v>3477</v>
      </c>
      <c r="BE67" s="149">
        <v>8285</v>
      </c>
      <c r="BF67" s="149">
        <v>0</v>
      </c>
      <c r="BG67" s="149">
        <v>1</v>
      </c>
      <c r="BH67" s="149">
        <v>256</v>
      </c>
      <c r="BI67" s="149">
        <v>0.66</v>
      </c>
      <c r="BJ67" s="149">
        <v>0</v>
      </c>
      <c r="BK67" s="149">
        <v>0</v>
      </c>
      <c r="BL67" s="149">
        <v>13.2</v>
      </c>
      <c r="BM67" s="149">
        <v>3.6999999999999998E-2</v>
      </c>
      <c r="BN67" s="149">
        <v>1.4E-2</v>
      </c>
      <c r="BO67" s="149">
        <v>0.11700000000000001</v>
      </c>
      <c r="BP67" s="149">
        <v>0</v>
      </c>
      <c r="BQ67" s="149">
        <v>128</v>
      </c>
      <c r="BR67" s="148" t="s">
        <v>321</v>
      </c>
      <c r="BS67" s="149">
        <v>110</v>
      </c>
      <c r="BT67" s="148" t="s">
        <v>481</v>
      </c>
      <c r="BU67" s="149">
        <v>11</v>
      </c>
    </row>
    <row r="68" spans="2:73" ht="57.6" x14ac:dyDescent="0.3">
      <c r="B68" t="s">
        <v>79</v>
      </c>
      <c r="C68">
        <v>3.17</v>
      </c>
      <c r="D68" t="s">
        <v>50</v>
      </c>
      <c r="E68">
        <v>233</v>
      </c>
      <c r="I68">
        <v>233</v>
      </c>
      <c r="L68" s="2">
        <f t="shared" si="8"/>
        <v>233</v>
      </c>
      <c r="M68" s="2"/>
      <c r="N68" s="1">
        <f>C68*E68/453.5</f>
        <v>1.6286879823594267</v>
      </c>
      <c r="O68" s="2"/>
      <c r="P68" s="2"/>
      <c r="Q68" s="2">
        <f t="shared" si="9"/>
        <v>73.501577287066254</v>
      </c>
      <c r="R68" s="1">
        <f t="shared" si="10"/>
        <v>0.31545741324921134</v>
      </c>
      <c r="S68">
        <f t="shared" si="11"/>
        <v>4.2918454935622317E-3</v>
      </c>
      <c r="U68" s="148" t="s">
        <v>427</v>
      </c>
      <c r="V68" s="148" t="s">
        <v>428</v>
      </c>
      <c r="W68" s="149">
        <v>85.56</v>
      </c>
      <c r="X68" s="149">
        <v>52</v>
      </c>
      <c r="Y68" s="149">
        <v>0.26</v>
      </c>
      <c r="Z68" s="149">
        <v>0.17</v>
      </c>
      <c r="AA68" s="149">
        <v>0.19</v>
      </c>
      <c r="AB68" s="149">
        <v>13.81</v>
      </c>
      <c r="AC68" s="149">
        <v>2.4</v>
      </c>
      <c r="AD68" s="149">
        <v>10.39</v>
      </c>
      <c r="AE68" s="149">
        <v>6</v>
      </c>
      <c r="AF68" s="149">
        <v>0.12</v>
      </c>
      <c r="AG68" s="149">
        <v>5</v>
      </c>
      <c r="AH68" s="149">
        <v>11</v>
      </c>
      <c r="AI68" s="149">
        <v>107</v>
      </c>
      <c r="AJ68" s="149">
        <v>1</v>
      </c>
      <c r="AK68" s="149">
        <v>0.04</v>
      </c>
      <c r="AL68" s="149">
        <v>2.7E-2</v>
      </c>
      <c r="AM68" s="149">
        <v>3.5000000000000003E-2</v>
      </c>
      <c r="AN68" s="149">
        <v>0</v>
      </c>
      <c r="AO68" s="149">
        <v>4.5999999999999996</v>
      </c>
      <c r="AP68" s="149">
        <v>1.7000000000000001E-2</v>
      </c>
      <c r="AQ68" s="149">
        <v>2.5999999999999999E-2</v>
      </c>
      <c r="AR68" s="149">
        <v>9.0999999999999998E-2</v>
      </c>
      <c r="AS68" s="149">
        <v>6.0999999999999999E-2</v>
      </c>
      <c r="AT68" s="149">
        <v>4.1000000000000002E-2</v>
      </c>
      <c r="AU68" s="149">
        <v>3</v>
      </c>
      <c r="AV68" s="149">
        <v>0</v>
      </c>
      <c r="AW68" s="149">
        <v>3</v>
      </c>
      <c r="AX68" s="149">
        <v>3</v>
      </c>
      <c r="AY68" s="149">
        <v>3.4</v>
      </c>
      <c r="AZ68" s="149">
        <v>0</v>
      </c>
      <c r="BA68" s="149">
        <v>54</v>
      </c>
      <c r="BB68" s="149">
        <v>3</v>
      </c>
      <c r="BC68" s="149">
        <v>0</v>
      </c>
      <c r="BD68" s="149">
        <v>0</v>
      </c>
      <c r="BE68" s="149">
        <v>27</v>
      </c>
      <c r="BF68" s="149">
        <v>11</v>
      </c>
      <c r="BG68" s="149">
        <v>0</v>
      </c>
      <c r="BH68" s="149">
        <v>29</v>
      </c>
      <c r="BI68" s="149">
        <v>0.18</v>
      </c>
      <c r="BJ68" s="149">
        <v>0</v>
      </c>
      <c r="BK68" s="149">
        <v>0</v>
      </c>
      <c r="BL68" s="149">
        <v>2.2000000000000002</v>
      </c>
      <c r="BM68" s="149">
        <v>2.8000000000000001E-2</v>
      </c>
      <c r="BN68" s="149">
        <v>7.0000000000000001E-3</v>
      </c>
      <c r="BO68" s="149">
        <v>5.0999999999999997E-2</v>
      </c>
      <c r="BP68" s="149">
        <v>0</v>
      </c>
      <c r="BQ68" s="149">
        <v>125</v>
      </c>
      <c r="BR68" s="148" t="s">
        <v>429</v>
      </c>
      <c r="BS68" s="149">
        <v>109</v>
      </c>
      <c r="BT68" s="148" t="s">
        <v>382</v>
      </c>
      <c r="BU68" s="149">
        <v>10</v>
      </c>
    </row>
    <row r="69" spans="2:73" ht="43.2" x14ac:dyDescent="0.3">
      <c r="B69" t="s">
        <v>83</v>
      </c>
      <c r="C69">
        <v>3.24</v>
      </c>
      <c r="D69" t="s">
        <v>89</v>
      </c>
      <c r="E69">
        <v>27</v>
      </c>
      <c r="F69" t="s">
        <v>86</v>
      </c>
      <c r="I69">
        <f>E69/16*456</f>
        <v>769.5</v>
      </c>
      <c r="L69" s="2">
        <f t="shared" si="8"/>
        <v>769.5</v>
      </c>
      <c r="M69" s="2"/>
      <c r="O69" s="2"/>
      <c r="P69" s="2"/>
      <c r="Q69" s="2">
        <f t="shared" si="9"/>
        <v>237.49999999999997</v>
      </c>
      <c r="R69" s="1">
        <f t="shared" si="10"/>
        <v>0.30864197530864196</v>
      </c>
      <c r="S69">
        <f t="shared" si="11"/>
        <v>1.2995451591942819E-3</v>
      </c>
      <c r="U69" s="151" t="s">
        <v>482</v>
      </c>
      <c r="V69" s="151" t="s">
        <v>483</v>
      </c>
      <c r="W69" s="152">
        <v>88.15</v>
      </c>
      <c r="X69" s="152">
        <v>43</v>
      </c>
      <c r="Y69" s="152">
        <v>1.39</v>
      </c>
      <c r="Z69" s="152">
        <v>0.49</v>
      </c>
      <c r="AA69" s="152">
        <v>0.37</v>
      </c>
      <c r="AB69" s="152">
        <v>9.61</v>
      </c>
      <c r="AC69" s="152">
        <v>5.3</v>
      </c>
      <c r="AD69" s="152">
        <v>4.88</v>
      </c>
      <c r="AE69" s="152">
        <v>29</v>
      </c>
      <c r="AF69" s="152">
        <v>0.62</v>
      </c>
      <c r="AG69" s="152">
        <v>20</v>
      </c>
      <c r="AH69" s="152">
        <v>22</v>
      </c>
      <c r="AI69" s="152">
        <v>162</v>
      </c>
      <c r="AJ69" s="152">
        <v>1</v>
      </c>
      <c r="AK69" s="152">
        <v>0.53</v>
      </c>
      <c r="AL69" s="152">
        <v>0.16500000000000001</v>
      </c>
      <c r="AM69" s="152">
        <v>0.64600000000000002</v>
      </c>
      <c r="AN69" s="152">
        <v>0.4</v>
      </c>
      <c r="AO69" s="152">
        <v>21</v>
      </c>
      <c r="AP69" s="152">
        <v>0.02</v>
      </c>
      <c r="AQ69" s="152">
        <v>2.5999999999999999E-2</v>
      </c>
      <c r="AR69" s="152">
        <v>0.64600000000000002</v>
      </c>
      <c r="AS69" s="152">
        <v>0.27600000000000002</v>
      </c>
      <c r="AT69" s="152">
        <v>0.03</v>
      </c>
      <c r="AU69" s="152">
        <v>25</v>
      </c>
      <c r="AV69" s="152">
        <v>0</v>
      </c>
      <c r="AW69" s="152">
        <v>25</v>
      </c>
      <c r="AX69" s="152">
        <v>25</v>
      </c>
      <c r="AY69" s="152">
        <v>8.5</v>
      </c>
      <c r="AZ69" s="152">
        <v>0</v>
      </c>
      <c r="BA69" s="152">
        <v>214</v>
      </c>
      <c r="BB69" s="152">
        <v>11</v>
      </c>
      <c r="BC69" s="152">
        <v>0</v>
      </c>
      <c r="BD69" s="152">
        <v>0</v>
      </c>
      <c r="BE69" s="152">
        <v>128</v>
      </c>
      <c r="BF69" s="152">
        <v>0</v>
      </c>
      <c r="BG69" s="152">
        <v>0</v>
      </c>
      <c r="BH69" s="152">
        <v>118</v>
      </c>
      <c r="BI69" s="152">
        <v>1.17</v>
      </c>
      <c r="BJ69" s="152">
        <v>0</v>
      </c>
      <c r="BK69" s="152">
        <v>0</v>
      </c>
      <c r="BL69" s="152">
        <v>19.8</v>
      </c>
      <c r="BM69" s="152">
        <v>1.4E-2</v>
      </c>
      <c r="BN69" s="152">
        <v>4.7E-2</v>
      </c>
      <c r="BO69" s="152">
        <v>0.28000000000000003</v>
      </c>
      <c r="BP69" s="152">
        <v>0</v>
      </c>
      <c r="BQ69" s="152">
        <v>144</v>
      </c>
      <c r="BR69" s="151" t="s">
        <v>386</v>
      </c>
      <c r="BS69" s="150"/>
      <c r="BT69" s="151" t="s">
        <v>393</v>
      </c>
      <c r="BU69" s="152">
        <v>4</v>
      </c>
    </row>
    <row r="70" spans="2:73" ht="28.8" x14ac:dyDescent="0.3">
      <c r="B70" t="s">
        <v>33</v>
      </c>
      <c r="C70">
        <v>3.48</v>
      </c>
      <c r="D70" t="s">
        <v>50</v>
      </c>
      <c r="E70">
        <v>46</v>
      </c>
      <c r="I70">
        <v>46</v>
      </c>
      <c r="L70" s="2">
        <f t="shared" si="8"/>
        <v>46</v>
      </c>
      <c r="M70" s="2"/>
      <c r="N70" s="1">
        <f>C70*E70/453.5</f>
        <v>0.35298787210584348</v>
      </c>
      <c r="O70" s="2"/>
      <c r="P70" s="2"/>
      <c r="Q70" s="2">
        <f t="shared" si="9"/>
        <v>13.218390804597702</v>
      </c>
      <c r="R70" s="1">
        <f t="shared" si="10"/>
        <v>0.28735632183908044</v>
      </c>
      <c r="S70">
        <f t="shared" si="11"/>
        <v>2.1739130434782608E-2</v>
      </c>
      <c r="U70" s="153" t="s">
        <v>484</v>
      </c>
      <c r="V70" s="153" t="s">
        <v>485</v>
      </c>
      <c r="W70" s="154">
        <v>58.58</v>
      </c>
      <c r="X70" s="154">
        <v>149</v>
      </c>
      <c r="Y70" s="154">
        <v>6.36</v>
      </c>
      <c r="Z70" s="154">
        <v>0.5</v>
      </c>
      <c r="AA70" s="154">
        <v>1.5</v>
      </c>
      <c r="AB70" s="154">
        <v>33.06</v>
      </c>
      <c r="AC70" s="154">
        <v>2.1</v>
      </c>
      <c r="AD70" s="154">
        <v>1</v>
      </c>
      <c r="AE70" s="154">
        <v>181</v>
      </c>
      <c r="AF70" s="154">
        <v>1.7</v>
      </c>
      <c r="AG70" s="154">
        <v>25</v>
      </c>
      <c r="AH70" s="154">
        <v>153</v>
      </c>
      <c r="AI70" s="154">
        <v>401</v>
      </c>
      <c r="AJ70" s="154">
        <v>17</v>
      </c>
      <c r="AK70" s="154">
        <v>1.1599999999999999</v>
      </c>
      <c r="AL70" s="154">
        <v>0.29899999999999999</v>
      </c>
      <c r="AM70" s="154">
        <v>1.6719999999999999</v>
      </c>
      <c r="AN70" s="154">
        <v>14.2</v>
      </c>
      <c r="AO70" s="154">
        <v>31.2</v>
      </c>
      <c r="AP70" s="154">
        <v>0.2</v>
      </c>
      <c r="AQ70" s="154">
        <v>0.11</v>
      </c>
      <c r="AR70" s="154">
        <v>0.7</v>
      </c>
      <c r="AS70" s="154">
        <v>0.59599999999999997</v>
      </c>
      <c r="AT70" s="154">
        <v>1.2350000000000001</v>
      </c>
      <c r="AU70" s="154">
        <v>3</v>
      </c>
      <c r="AV70" s="154">
        <v>0</v>
      </c>
      <c r="AW70" s="154">
        <v>3</v>
      </c>
      <c r="AX70" s="154">
        <v>3</v>
      </c>
      <c r="AY70" s="154">
        <v>23.2</v>
      </c>
      <c r="AZ70" s="154">
        <v>0</v>
      </c>
      <c r="BA70" s="154">
        <v>9</v>
      </c>
      <c r="BB70" s="154">
        <v>0</v>
      </c>
      <c r="BC70" s="154">
        <v>0</v>
      </c>
      <c r="BD70" s="154">
        <v>0</v>
      </c>
      <c r="BE70" s="154">
        <v>5</v>
      </c>
      <c r="BF70" s="154">
        <v>0</v>
      </c>
      <c r="BG70" s="154">
        <v>0</v>
      </c>
      <c r="BH70" s="154">
        <v>16</v>
      </c>
      <c r="BI70" s="154">
        <v>0.08</v>
      </c>
      <c r="BJ70" s="154">
        <v>0</v>
      </c>
      <c r="BK70" s="154">
        <v>0</v>
      </c>
      <c r="BL70" s="154">
        <v>1.7</v>
      </c>
      <c r="BM70" s="154">
        <v>8.8999999999999996E-2</v>
      </c>
      <c r="BN70" s="154">
        <v>1.0999999999999999E-2</v>
      </c>
      <c r="BO70" s="154">
        <v>0.249</v>
      </c>
      <c r="BP70" s="154">
        <v>0</v>
      </c>
      <c r="BQ70" s="154">
        <v>136</v>
      </c>
      <c r="BR70" s="153" t="s">
        <v>386</v>
      </c>
      <c r="BS70" s="154">
        <v>2.8</v>
      </c>
      <c r="BT70" s="153" t="s">
        <v>471</v>
      </c>
      <c r="BU70" s="154">
        <v>13</v>
      </c>
    </row>
    <row r="71" spans="2:73" ht="72" x14ac:dyDescent="0.3">
      <c r="B71" t="s">
        <v>45</v>
      </c>
      <c r="C71">
        <v>3.52</v>
      </c>
      <c r="D71" t="s">
        <v>49</v>
      </c>
      <c r="E71">
        <v>8</v>
      </c>
      <c r="F71" t="s">
        <v>50</v>
      </c>
      <c r="H71" t="s">
        <v>50</v>
      </c>
      <c r="I71">
        <f>E71*456</f>
        <v>3648</v>
      </c>
      <c r="L71" s="2">
        <f t="shared" si="8"/>
        <v>3648</v>
      </c>
      <c r="M71" s="2"/>
      <c r="N71" s="1">
        <f>C71</f>
        <v>3.52</v>
      </c>
      <c r="O71" s="2"/>
      <c r="P71" s="2"/>
      <c r="Q71" s="2">
        <f t="shared" si="9"/>
        <v>1036.3636363636363</v>
      </c>
      <c r="R71" s="1">
        <f t="shared" si="10"/>
        <v>0.28409090909090912</v>
      </c>
      <c r="S71">
        <f t="shared" si="11"/>
        <v>2.7412280701754384E-4</v>
      </c>
      <c r="U71" s="153" t="s">
        <v>377</v>
      </c>
      <c r="V71" s="153" t="s">
        <v>378</v>
      </c>
      <c r="W71" s="154">
        <v>74.89</v>
      </c>
      <c r="X71" s="154">
        <v>93</v>
      </c>
      <c r="Y71" s="154">
        <v>2.5</v>
      </c>
      <c r="Z71" s="154">
        <v>0.13</v>
      </c>
      <c r="AA71" s="154">
        <v>1.33</v>
      </c>
      <c r="AB71" s="154">
        <v>21.15</v>
      </c>
      <c r="AC71" s="154">
        <v>2.2000000000000002</v>
      </c>
      <c r="AD71" s="154">
        <v>1.18</v>
      </c>
      <c r="AE71" s="154">
        <v>15</v>
      </c>
      <c r="AF71" s="154">
        <v>1.08</v>
      </c>
      <c r="AG71" s="154">
        <v>28</v>
      </c>
      <c r="AH71" s="154">
        <v>70</v>
      </c>
      <c r="AI71" s="154">
        <v>535</v>
      </c>
      <c r="AJ71" s="154">
        <v>10</v>
      </c>
      <c r="AK71" s="154">
        <v>0.36</v>
      </c>
      <c r="AL71" s="154">
        <v>0.11799999999999999</v>
      </c>
      <c r="AM71" s="154">
        <v>0.219</v>
      </c>
      <c r="AN71" s="154">
        <v>0.4</v>
      </c>
      <c r="AO71" s="154">
        <v>9.6</v>
      </c>
      <c r="AP71" s="154">
        <v>6.4000000000000001E-2</v>
      </c>
      <c r="AQ71" s="154">
        <v>4.8000000000000001E-2</v>
      </c>
      <c r="AR71" s="154">
        <v>1.41</v>
      </c>
      <c r="AS71" s="154">
        <v>0.376</v>
      </c>
      <c r="AT71" s="154">
        <v>0.311</v>
      </c>
      <c r="AU71" s="154">
        <v>28</v>
      </c>
      <c r="AV71" s="154">
        <v>0</v>
      </c>
      <c r="AW71" s="154">
        <v>28</v>
      </c>
      <c r="AX71" s="154">
        <v>28</v>
      </c>
      <c r="AY71" s="154">
        <v>14.8</v>
      </c>
      <c r="AZ71" s="154">
        <v>0</v>
      </c>
      <c r="BA71" s="154">
        <v>10</v>
      </c>
      <c r="BB71" s="154">
        <v>1</v>
      </c>
      <c r="BC71" s="154">
        <v>0</v>
      </c>
      <c r="BD71" s="154">
        <v>0</v>
      </c>
      <c r="BE71" s="154">
        <v>6</v>
      </c>
      <c r="BF71" s="154">
        <v>0</v>
      </c>
      <c r="BG71" s="154">
        <v>0</v>
      </c>
      <c r="BH71" s="154">
        <v>30</v>
      </c>
      <c r="BI71" s="154">
        <v>0.04</v>
      </c>
      <c r="BJ71" s="154">
        <v>0</v>
      </c>
      <c r="BK71" s="154">
        <v>0</v>
      </c>
      <c r="BL71" s="154">
        <v>2</v>
      </c>
      <c r="BM71" s="154">
        <v>3.4000000000000002E-2</v>
      </c>
      <c r="BN71" s="154">
        <v>3.0000000000000001E-3</v>
      </c>
      <c r="BO71" s="154">
        <v>5.7000000000000002E-2</v>
      </c>
      <c r="BP71" s="154">
        <v>0</v>
      </c>
      <c r="BQ71" s="154">
        <v>148</v>
      </c>
      <c r="BR71" s="153" t="s">
        <v>314</v>
      </c>
      <c r="BS71" s="154">
        <v>299</v>
      </c>
      <c r="BT71" s="153" t="s">
        <v>379</v>
      </c>
      <c r="BU71" s="154">
        <v>0</v>
      </c>
    </row>
    <row r="72" spans="2:73" ht="43.2" x14ac:dyDescent="0.3">
      <c r="B72" t="s">
        <v>73</v>
      </c>
      <c r="C72">
        <v>3.98</v>
      </c>
      <c r="D72" t="s">
        <v>49</v>
      </c>
      <c r="E72">
        <v>3010</v>
      </c>
      <c r="I72">
        <v>3010</v>
      </c>
      <c r="L72" s="2">
        <f t="shared" si="8"/>
        <v>3010</v>
      </c>
      <c r="M72" s="2"/>
      <c r="O72" s="2"/>
      <c r="P72" s="2"/>
      <c r="Q72" s="2">
        <f t="shared" si="9"/>
        <v>756.2814070351759</v>
      </c>
      <c r="R72" s="1">
        <f t="shared" si="10"/>
        <v>0.25125628140703515</v>
      </c>
      <c r="S72">
        <f t="shared" si="11"/>
        <v>3.3222591362126248E-4</v>
      </c>
      <c r="U72" s="132" t="s">
        <v>456</v>
      </c>
      <c r="V72" s="132" t="s">
        <v>457</v>
      </c>
      <c r="W72" s="133">
        <v>91.45</v>
      </c>
      <c r="X72" s="133">
        <v>30</v>
      </c>
      <c r="Y72" s="133">
        <v>0.61</v>
      </c>
      <c r="Z72" s="133">
        <v>0.15</v>
      </c>
      <c r="AA72" s="133">
        <v>0.25</v>
      </c>
      <c r="AB72" s="133">
        <v>7.55</v>
      </c>
      <c r="AC72" s="133">
        <v>0.4</v>
      </c>
      <c r="AD72" s="133">
        <v>6.2</v>
      </c>
      <c r="AE72" s="133">
        <v>7</v>
      </c>
      <c r="AF72" s="133">
        <v>0.24</v>
      </c>
      <c r="AG72" s="133">
        <v>10</v>
      </c>
      <c r="AH72" s="133">
        <v>11</v>
      </c>
      <c r="AI72" s="133">
        <v>112</v>
      </c>
      <c r="AJ72" s="133">
        <v>1</v>
      </c>
      <c r="AK72" s="133">
        <v>0.1</v>
      </c>
      <c r="AL72" s="133">
        <v>4.2000000000000003E-2</v>
      </c>
      <c r="AM72" s="133">
        <v>3.7999999999999999E-2</v>
      </c>
      <c r="AN72" s="133">
        <v>0.4</v>
      </c>
      <c r="AO72" s="133">
        <v>8.1</v>
      </c>
      <c r="AP72" s="133">
        <v>3.3000000000000002E-2</v>
      </c>
      <c r="AQ72" s="133">
        <v>2.1000000000000001E-2</v>
      </c>
      <c r="AR72" s="133">
        <v>0.17799999999999999</v>
      </c>
      <c r="AS72" s="133">
        <v>0.221</v>
      </c>
      <c r="AT72" s="133">
        <v>4.4999999999999998E-2</v>
      </c>
      <c r="AU72" s="133">
        <v>3</v>
      </c>
      <c r="AV72" s="133">
        <v>0</v>
      </c>
      <c r="AW72" s="133">
        <v>3</v>
      </c>
      <c r="AX72" s="133">
        <v>3</v>
      </c>
      <c r="AY72" s="133">
        <v>4.0999999999999996</v>
      </c>
      <c r="AZ72" s="133">
        <v>0</v>
      </c>
      <c r="BA72" s="133">
        <v>569</v>
      </c>
      <c r="BB72" s="133">
        <v>28</v>
      </c>
      <c r="BC72" s="133">
        <v>0</v>
      </c>
      <c r="BD72" s="133">
        <v>0</v>
      </c>
      <c r="BE72" s="133">
        <v>303</v>
      </c>
      <c r="BF72" s="133">
        <v>78</v>
      </c>
      <c r="BG72" s="133">
        <v>4532</v>
      </c>
      <c r="BH72" s="133">
        <v>8</v>
      </c>
      <c r="BI72" s="133">
        <v>0.05</v>
      </c>
      <c r="BJ72" s="133">
        <v>0</v>
      </c>
      <c r="BK72" s="133">
        <v>0</v>
      </c>
      <c r="BL72" s="133">
        <v>0.1</v>
      </c>
      <c r="BM72" s="133">
        <v>1.6E-2</v>
      </c>
      <c r="BN72" s="133">
        <v>3.6999999999999998E-2</v>
      </c>
      <c r="BO72" s="133">
        <v>0.05</v>
      </c>
      <c r="BP72" s="133">
        <v>0</v>
      </c>
      <c r="BQ72" s="133">
        <v>154</v>
      </c>
      <c r="BR72" s="132" t="s">
        <v>443</v>
      </c>
      <c r="BS72" s="133">
        <v>152</v>
      </c>
      <c r="BT72" s="132" t="s">
        <v>458</v>
      </c>
      <c r="BU72" s="133">
        <v>48</v>
      </c>
    </row>
    <row r="73" spans="2:73" ht="43.2" x14ac:dyDescent="0.3">
      <c r="B73" t="s">
        <v>84</v>
      </c>
      <c r="C73">
        <v>4.9400000000000004</v>
      </c>
      <c r="D73" t="s">
        <v>89</v>
      </c>
      <c r="E73">
        <v>12</v>
      </c>
      <c r="F73" t="s">
        <v>86</v>
      </c>
      <c r="I73">
        <f>E73/16*456</f>
        <v>342</v>
      </c>
      <c r="L73" s="2">
        <f t="shared" si="8"/>
        <v>342</v>
      </c>
      <c r="M73" s="2"/>
      <c r="O73" s="2"/>
      <c r="P73" s="2"/>
      <c r="Q73" s="2">
        <f t="shared" si="9"/>
        <v>69.230769230769226</v>
      </c>
      <c r="R73" s="1">
        <f t="shared" si="10"/>
        <v>0.20242914979757085</v>
      </c>
      <c r="S73">
        <f t="shared" si="11"/>
        <v>2.9239766081871343E-3</v>
      </c>
      <c r="U73" s="155" t="s">
        <v>486</v>
      </c>
      <c r="V73" s="155" t="s">
        <v>487</v>
      </c>
      <c r="W73" s="156">
        <v>85.75</v>
      </c>
      <c r="X73" s="156">
        <v>52</v>
      </c>
      <c r="Y73" s="156">
        <v>1.2</v>
      </c>
      <c r="Z73" s="156">
        <v>0.65</v>
      </c>
      <c r="AA73" s="156">
        <v>0.46</v>
      </c>
      <c r="AB73" s="156">
        <v>11.94</v>
      </c>
      <c r="AC73" s="156">
        <v>6.5</v>
      </c>
      <c r="AD73" s="156">
        <v>4.42</v>
      </c>
      <c r="AE73" s="156">
        <v>25</v>
      </c>
      <c r="AF73" s="156">
        <v>0.69</v>
      </c>
      <c r="AG73" s="156">
        <v>22</v>
      </c>
      <c r="AH73" s="156">
        <v>29</v>
      </c>
      <c r="AI73" s="156">
        <v>151</v>
      </c>
      <c r="AJ73" s="156">
        <v>1</v>
      </c>
      <c r="AK73" s="156">
        <v>0.42</v>
      </c>
      <c r="AL73" s="156">
        <v>0.09</v>
      </c>
      <c r="AM73" s="156">
        <v>0.67</v>
      </c>
      <c r="AN73" s="156">
        <v>0.2</v>
      </c>
      <c r="AO73" s="156">
        <v>26.2</v>
      </c>
      <c r="AP73" s="156">
        <v>3.2000000000000001E-2</v>
      </c>
      <c r="AQ73" s="156">
        <v>3.7999999999999999E-2</v>
      </c>
      <c r="AR73" s="156">
        <v>0.59799999999999998</v>
      </c>
      <c r="AS73" s="156">
        <v>0.32900000000000001</v>
      </c>
      <c r="AT73" s="156">
        <v>5.5E-2</v>
      </c>
      <c r="AU73" s="156">
        <v>21</v>
      </c>
      <c r="AV73" s="156">
        <v>0</v>
      </c>
      <c r="AW73" s="156">
        <v>21</v>
      </c>
      <c r="AX73" s="156">
        <v>21</v>
      </c>
      <c r="AY73" s="156">
        <v>12.3</v>
      </c>
      <c r="AZ73" s="156">
        <v>0</v>
      </c>
      <c r="BA73" s="156">
        <v>33</v>
      </c>
      <c r="BB73" s="156">
        <v>2</v>
      </c>
      <c r="BC73" s="156">
        <v>0</v>
      </c>
      <c r="BD73" s="156">
        <v>16</v>
      </c>
      <c r="BE73" s="156">
        <v>12</v>
      </c>
      <c r="BF73" s="156">
        <v>0</v>
      </c>
      <c r="BG73" s="156">
        <v>0</v>
      </c>
      <c r="BH73" s="156">
        <v>136</v>
      </c>
      <c r="BI73" s="156">
        <v>0.87</v>
      </c>
      <c r="BJ73" s="156">
        <v>0</v>
      </c>
      <c r="BK73" s="156">
        <v>0</v>
      </c>
      <c r="BL73" s="156">
        <v>7.8</v>
      </c>
      <c r="BM73" s="156">
        <v>1.9E-2</v>
      </c>
      <c r="BN73" s="156">
        <v>6.4000000000000001E-2</v>
      </c>
      <c r="BO73" s="156">
        <v>0.375</v>
      </c>
      <c r="BP73" s="156">
        <v>0</v>
      </c>
      <c r="BQ73" s="156">
        <v>123</v>
      </c>
      <c r="BR73" s="155" t="s">
        <v>386</v>
      </c>
      <c r="BS73" s="156">
        <v>312</v>
      </c>
      <c r="BT73" s="155" t="s">
        <v>488</v>
      </c>
      <c r="BU73" s="156">
        <v>4</v>
      </c>
    </row>
    <row r="74" spans="2:73" ht="43.2" x14ac:dyDescent="0.3">
      <c r="B74" t="s">
        <v>90</v>
      </c>
      <c r="C74">
        <v>5.94</v>
      </c>
      <c r="D74" t="s">
        <v>89</v>
      </c>
      <c r="E74">
        <v>1</v>
      </c>
      <c r="F74" t="s">
        <v>85</v>
      </c>
      <c r="I74">
        <v>340</v>
      </c>
      <c r="L74" s="2">
        <f t="shared" si="8"/>
        <v>340</v>
      </c>
      <c r="M74" s="2"/>
      <c r="O74" s="2"/>
      <c r="P74" s="2"/>
      <c r="Q74" s="2">
        <f t="shared" si="9"/>
        <v>57.239057239057239</v>
      </c>
      <c r="R74" s="1">
        <f t="shared" si="10"/>
        <v>0.16835016835016833</v>
      </c>
      <c r="S74">
        <f t="shared" si="11"/>
        <v>2.9411764705882353E-3</v>
      </c>
      <c r="U74" s="158" t="s">
        <v>489</v>
      </c>
      <c r="V74" s="158" t="s">
        <v>490</v>
      </c>
      <c r="W74" s="159">
        <v>84.21</v>
      </c>
      <c r="X74" s="159">
        <v>57</v>
      </c>
      <c r="Y74" s="159">
        <v>0.74</v>
      </c>
      <c r="Z74" s="159">
        <v>0.33</v>
      </c>
      <c r="AA74" s="159">
        <v>0.24</v>
      </c>
      <c r="AB74" s="159">
        <v>14.49</v>
      </c>
      <c r="AC74" s="159">
        <v>2.4</v>
      </c>
      <c r="AD74" s="159">
        <v>9.9600000000000009</v>
      </c>
      <c r="AE74" s="159">
        <v>6</v>
      </c>
      <c r="AF74" s="159">
        <v>0.28000000000000003</v>
      </c>
      <c r="AG74" s="159">
        <v>6</v>
      </c>
      <c r="AH74" s="159">
        <v>12</v>
      </c>
      <c r="AI74" s="159">
        <v>77</v>
      </c>
      <c r="AJ74" s="159">
        <v>1</v>
      </c>
      <c r="AK74" s="159">
        <v>0.16</v>
      </c>
      <c r="AL74" s="159">
        <v>5.7000000000000002E-2</v>
      </c>
      <c r="AM74" s="159">
        <v>0.33600000000000002</v>
      </c>
      <c r="AN74" s="159">
        <v>0.1</v>
      </c>
      <c r="AO74" s="159">
        <v>9.6999999999999993</v>
      </c>
      <c r="AP74" s="159">
        <v>3.6999999999999998E-2</v>
      </c>
      <c r="AQ74" s="159">
        <v>4.1000000000000002E-2</v>
      </c>
      <c r="AR74" s="159">
        <v>0.41799999999999998</v>
      </c>
      <c r="AS74" s="159">
        <v>0.124</v>
      </c>
      <c r="AT74" s="159">
        <v>5.1999999999999998E-2</v>
      </c>
      <c r="AU74" s="159">
        <v>6</v>
      </c>
      <c r="AV74" s="159">
        <v>0</v>
      </c>
      <c r="AW74" s="159">
        <v>6</v>
      </c>
      <c r="AX74" s="159">
        <v>6</v>
      </c>
      <c r="AY74" s="159">
        <v>6</v>
      </c>
      <c r="AZ74" s="159">
        <v>0</v>
      </c>
      <c r="BA74" s="159">
        <v>54</v>
      </c>
      <c r="BB74" s="159">
        <v>3</v>
      </c>
      <c r="BC74" s="159">
        <v>0</v>
      </c>
      <c r="BD74" s="159">
        <v>0</v>
      </c>
      <c r="BE74" s="159">
        <v>32</v>
      </c>
      <c r="BF74" s="159">
        <v>0</v>
      </c>
      <c r="BG74" s="159">
        <v>0</v>
      </c>
      <c r="BH74" s="159">
        <v>80</v>
      </c>
      <c r="BI74" s="159">
        <v>0.56999999999999995</v>
      </c>
      <c r="BJ74" s="159">
        <v>0</v>
      </c>
      <c r="BK74" s="159">
        <v>0</v>
      </c>
      <c r="BL74" s="159">
        <v>19.3</v>
      </c>
      <c r="BM74" s="159">
        <v>2.8000000000000001E-2</v>
      </c>
      <c r="BN74" s="159">
        <v>4.7E-2</v>
      </c>
      <c r="BO74" s="159">
        <v>0.14599999999999999</v>
      </c>
      <c r="BP74" s="159">
        <v>0</v>
      </c>
      <c r="BQ74" s="159">
        <v>148</v>
      </c>
      <c r="BR74" s="158" t="s">
        <v>386</v>
      </c>
      <c r="BS74" s="159">
        <v>68</v>
      </c>
      <c r="BT74" s="158" t="s">
        <v>491</v>
      </c>
      <c r="BU74" s="159">
        <v>5</v>
      </c>
    </row>
    <row r="75" spans="2:73" ht="43.2" x14ac:dyDescent="0.3">
      <c r="B75" t="s">
        <v>77</v>
      </c>
      <c r="C75">
        <v>6.98</v>
      </c>
      <c r="D75" t="s">
        <v>49</v>
      </c>
      <c r="E75" t="s">
        <v>106</v>
      </c>
      <c r="I75">
        <f>(14+4/16)*456</f>
        <v>6498</v>
      </c>
      <c r="L75" s="2">
        <f t="shared" si="8"/>
        <v>6498</v>
      </c>
      <c r="M75" s="2"/>
      <c r="O75" s="2"/>
      <c r="P75" s="2"/>
      <c r="Q75" s="2">
        <f t="shared" si="9"/>
        <v>930.94555873925492</v>
      </c>
      <c r="R75" s="1">
        <f t="shared" si="10"/>
        <v>0.14326647564469913</v>
      </c>
      <c r="S75">
        <f t="shared" si="11"/>
        <v>1.538935056940597E-4</v>
      </c>
      <c r="U75" s="134" t="s">
        <v>456</v>
      </c>
      <c r="V75" s="134" t="s">
        <v>457</v>
      </c>
      <c r="W75" s="135">
        <v>91.45</v>
      </c>
      <c r="X75" s="135">
        <v>30</v>
      </c>
      <c r="Y75" s="135">
        <v>0.61</v>
      </c>
      <c r="Z75" s="135">
        <v>0.15</v>
      </c>
      <c r="AA75" s="135">
        <v>0.25</v>
      </c>
      <c r="AB75" s="135">
        <v>7.55</v>
      </c>
      <c r="AC75" s="135">
        <v>0.4</v>
      </c>
      <c r="AD75" s="135">
        <v>6.2</v>
      </c>
      <c r="AE75" s="135">
        <v>7</v>
      </c>
      <c r="AF75" s="135">
        <v>0.24</v>
      </c>
      <c r="AG75" s="135">
        <v>10</v>
      </c>
      <c r="AH75" s="135">
        <v>11</v>
      </c>
      <c r="AI75" s="135">
        <v>112</v>
      </c>
      <c r="AJ75" s="135">
        <v>1</v>
      </c>
      <c r="AK75" s="135">
        <v>0.1</v>
      </c>
      <c r="AL75" s="135">
        <v>4.2000000000000003E-2</v>
      </c>
      <c r="AM75" s="135">
        <v>3.7999999999999999E-2</v>
      </c>
      <c r="AN75" s="135">
        <v>0.4</v>
      </c>
      <c r="AO75" s="135">
        <v>8.1</v>
      </c>
      <c r="AP75" s="135">
        <v>3.3000000000000002E-2</v>
      </c>
      <c r="AQ75" s="135">
        <v>2.1000000000000001E-2</v>
      </c>
      <c r="AR75" s="135">
        <v>0.17799999999999999</v>
      </c>
      <c r="AS75" s="135">
        <v>0.221</v>
      </c>
      <c r="AT75" s="135">
        <v>4.4999999999999998E-2</v>
      </c>
      <c r="AU75" s="135">
        <v>3</v>
      </c>
      <c r="AV75" s="135">
        <v>0</v>
      </c>
      <c r="AW75" s="135">
        <v>3</v>
      </c>
      <c r="AX75" s="135">
        <v>3</v>
      </c>
      <c r="AY75" s="135">
        <v>4.0999999999999996</v>
      </c>
      <c r="AZ75" s="135">
        <v>0</v>
      </c>
      <c r="BA75" s="135">
        <v>569</v>
      </c>
      <c r="BB75" s="135">
        <v>28</v>
      </c>
      <c r="BC75" s="135">
        <v>0</v>
      </c>
      <c r="BD75" s="135">
        <v>0</v>
      </c>
      <c r="BE75" s="135">
        <v>303</v>
      </c>
      <c r="BF75" s="135">
        <v>78</v>
      </c>
      <c r="BG75" s="135">
        <v>4532</v>
      </c>
      <c r="BH75" s="135">
        <v>8</v>
      </c>
      <c r="BI75" s="135">
        <v>0.05</v>
      </c>
      <c r="BJ75" s="135">
        <v>0</v>
      </c>
      <c r="BK75" s="135">
        <v>0</v>
      </c>
      <c r="BL75" s="135">
        <v>0.1</v>
      </c>
      <c r="BM75" s="135">
        <v>1.6E-2</v>
      </c>
      <c r="BN75" s="135">
        <v>3.6999999999999998E-2</v>
      </c>
      <c r="BO75" s="135">
        <v>0.05</v>
      </c>
      <c r="BP75" s="135">
        <v>0</v>
      </c>
      <c r="BQ75" s="135">
        <v>154</v>
      </c>
      <c r="BR75" s="134" t="s">
        <v>443</v>
      </c>
      <c r="BS75" s="135">
        <v>152</v>
      </c>
      <c r="BT75" s="134" t="s">
        <v>458</v>
      </c>
      <c r="BU75" s="135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>
      <selection sqref="A1:E146"/>
    </sheetView>
  </sheetViews>
  <sheetFormatPr defaultRowHeight="14.4" x14ac:dyDescent="0.3"/>
  <sheetData>
    <row r="1" spans="1:5" ht="28.8" x14ac:dyDescent="0.3">
      <c r="A1" s="3" t="s">
        <v>118</v>
      </c>
      <c r="B1" s="3" t="s">
        <v>56</v>
      </c>
      <c r="C1" s="3" t="s">
        <v>119</v>
      </c>
      <c r="D1" s="3" t="s">
        <v>120</v>
      </c>
      <c r="E1" s="3" t="s">
        <v>121</v>
      </c>
    </row>
    <row r="2" spans="1:5" x14ac:dyDescent="0.3">
      <c r="A2" t="s">
        <v>122</v>
      </c>
    </row>
    <row r="3" spans="1:5" x14ac:dyDescent="0.3">
      <c r="A3" t="s">
        <v>123</v>
      </c>
      <c r="B3" t="s">
        <v>52</v>
      </c>
      <c r="C3">
        <v>89.11</v>
      </c>
      <c r="D3">
        <v>34</v>
      </c>
      <c r="E3">
        <v>0.248</v>
      </c>
    </row>
    <row r="4" spans="1:5" x14ac:dyDescent="0.3">
      <c r="A4" t="s">
        <v>124</v>
      </c>
      <c r="B4" t="s">
        <v>125</v>
      </c>
      <c r="C4">
        <v>40</v>
      </c>
      <c r="D4" t="s">
        <v>126</v>
      </c>
      <c r="E4" t="s">
        <v>126</v>
      </c>
    </row>
    <row r="5" spans="1:5" x14ac:dyDescent="0.3">
      <c r="A5" t="s">
        <v>124</v>
      </c>
      <c r="B5" t="s">
        <v>127</v>
      </c>
      <c r="C5">
        <v>166</v>
      </c>
      <c r="D5" t="s">
        <v>126</v>
      </c>
      <c r="E5" t="s">
        <v>126</v>
      </c>
    </row>
    <row r="6" spans="1:5" x14ac:dyDescent="0.3">
      <c r="A6" t="s">
        <v>128</v>
      </c>
      <c r="B6" t="s">
        <v>52</v>
      </c>
      <c r="C6">
        <v>1.1000000000000001</v>
      </c>
      <c r="D6">
        <v>25</v>
      </c>
      <c r="E6">
        <v>3.5999999999999997E-2</v>
      </c>
    </row>
    <row r="7" spans="1:5" x14ac:dyDescent="0.3">
      <c r="A7" t="s">
        <v>129</v>
      </c>
      <c r="B7" t="s">
        <v>52</v>
      </c>
      <c r="C7">
        <v>0.1</v>
      </c>
      <c r="D7">
        <v>22</v>
      </c>
      <c r="E7">
        <v>5.0000000000000001E-3</v>
      </c>
    </row>
    <row r="8" spans="1:5" x14ac:dyDescent="0.3">
      <c r="A8" t="s">
        <v>130</v>
      </c>
      <c r="B8" t="s">
        <v>52</v>
      </c>
      <c r="C8">
        <v>0.35</v>
      </c>
      <c r="D8">
        <v>24</v>
      </c>
      <c r="E8">
        <v>3.0000000000000001E-3</v>
      </c>
    </row>
    <row r="9" spans="1:5" x14ac:dyDescent="0.3">
      <c r="A9" t="s">
        <v>131</v>
      </c>
      <c r="B9" t="s">
        <v>52</v>
      </c>
      <c r="C9">
        <v>9.34</v>
      </c>
      <c r="D9" t="s">
        <v>126</v>
      </c>
      <c r="E9" t="s">
        <v>126</v>
      </c>
    </row>
    <row r="10" spans="1:5" x14ac:dyDescent="0.3">
      <c r="A10" t="s">
        <v>132</v>
      </c>
      <c r="B10" t="s">
        <v>52</v>
      </c>
      <c r="C10">
        <v>1.7</v>
      </c>
      <c r="D10">
        <v>10</v>
      </c>
      <c r="E10">
        <v>4.8000000000000001E-2</v>
      </c>
    </row>
    <row r="11" spans="1:5" x14ac:dyDescent="0.3">
      <c r="A11" t="s">
        <v>133</v>
      </c>
      <c r="B11" t="s">
        <v>52</v>
      </c>
      <c r="C11">
        <v>4.24</v>
      </c>
      <c r="D11" t="s">
        <v>126</v>
      </c>
      <c r="E11" t="s">
        <v>126</v>
      </c>
    </row>
    <row r="12" spans="1:5" x14ac:dyDescent="0.3">
      <c r="A12" t="s">
        <v>134</v>
      </c>
      <c r="B12" t="s">
        <v>52</v>
      </c>
      <c r="C12">
        <v>0.99</v>
      </c>
      <c r="D12">
        <v>16</v>
      </c>
      <c r="E12">
        <v>0.05</v>
      </c>
    </row>
    <row r="13" spans="1:5" x14ac:dyDescent="0.3">
      <c r="A13" t="s">
        <v>135</v>
      </c>
      <c r="B13" t="s">
        <v>52</v>
      </c>
      <c r="C13">
        <v>1.97</v>
      </c>
      <c r="D13">
        <v>16</v>
      </c>
      <c r="E13">
        <v>5.3999999999999999E-2</v>
      </c>
    </row>
    <row r="14" spans="1:5" x14ac:dyDescent="0.3">
      <c r="A14" t="s">
        <v>136</v>
      </c>
      <c r="B14" t="s">
        <v>52</v>
      </c>
      <c r="C14">
        <v>1.29</v>
      </c>
      <c r="D14">
        <v>16</v>
      </c>
      <c r="E14">
        <v>5.1999999999999998E-2</v>
      </c>
    </row>
    <row r="15" spans="1:5" x14ac:dyDescent="0.3">
      <c r="A15" t="s">
        <v>137</v>
      </c>
      <c r="B15" t="s">
        <v>52</v>
      </c>
      <c r="C15">
        <v>0</v>
      </c>
      <c r="D15">
        <v>5</v>
      </c>
      <c r="E15">
        <v>0</v>
      </c>
    </row>
    <row r="16" spans="1:5" x14ac:dyDescent="0.3">
      <c r="A16" t="s">
        <v>138</v>
      </c>
      <c r="B16" t="s">
        <v>52</v>
      </c>
      <c r="C16">
        <v>0</v>
      </c>
      <c r="D16">
        <v>5</v>
      </c>
      <c r="E16">
        <v>0</v>
      </c>
    </row>
    <row r="17" spans="1:5" x14ac:dyDescent="0.3">
      <c r="A17" t="s">
        <v>139</v>
      </c>
      <c r="B17" t="s">
        <v>52</v>
      </c>
      <c r="C17">
        <v>0</v>
      </c>
      <c r="D17" t="s">
        <v>126</v>
      </c>
      <c r="E17" t="s">
        <v>126</v>
      </c>
    </row>
    <row r="18" spans="1:5" x14ac:dyDescent="0.3">
      <c r="A18" t="s">
        <v>140</v>
      </c>
      <c r="B18" t="s">
        <v>52</v>
      </c>
      <c r="C18">
        <v>0</v>
      </c>
      <c r="D18">
        <v>3</v>
      </c>
      <c r="E18">
        <v>0</v>
      </c>
    </row>
    <row r="19" spans="1:5" x14ac:dyDescent="0.3">
      <c r="A19" t="s">
        <v>141</v>
      </c>
    </row>
    <row r="20" spans="1:5" x14ac:dyDescent="0.3">
      <c r="A20" t="s">
        <v>142</v>
      </c>
      <c r="B20" t="s">
        <v>143</v>
      </c>
      <c r="C20">
        <v>23</v>
      </c>
      <c r="D20">
        <v>89</v>
      </c>
      <c r="E20">
        <v>0.56799999999999995</v>
      </c>
    </row>
    <row r="21" spans="1:5" x14ac:dyDescent="0.3">
      <c r="A21" t="s">
        <v>144</v>
      </c>
      <c r="B21" t="s">
        <v>143</v>
      </c>
      <c r="C21">
        <v>0.21</v>
      </c>
      <c r="D21">
        <v>90</v>
      </c>
      <c r="E21">
        <v>8.0000000000000002E-3</v>
      </c>
    </row>
    <row r="22" spans="1:5" x14ac:dyDescent="0.3">
      <c r="A22" t="s">
        <v>145</v>
      </c>
      <c r="B22" t="s">
        <v>143</v>
      </c>
      <c r="C22">
        <v>10</v>
      </c>
      <c r="D22">
        <v>90</v>
      </c>
      <c r="E22">
        <v>0.152</v>
      </c>
    </row>
    <row r="23" spans="1:5" x14ac:dyDescent="0.3">
      <c r="A23" t="s">
        <v>146</v>
      </c>
      <c r="B23" t="s">
        <v>143</v>
      </c>
      <c r="C23">
        <v>29</v>
      </c>
      <c r="D23">
        <v>89</v>
      </c>
      <c r="E23">
        <v>0.58399999999999996</v>
      </c>
    </row>
    <row r="24" spans="1:5" x14ac:dyDescent="0.3">
      <c r="A24" t="s">
        <v>147</v>
      </c>
      <c r="B24" t="s">
        <v>143</v>
      </c>
      <c r="C24">
        <v>146</v>
      </c>
      <c r="D24">
        <v>89</v>
      </c>
      <c r="E24">
        <v>2.9510000000000001</v>
      </c>
    </row>
    <row r="25" spans="1:5" x14ac:dyDescent="0.3">
      <c r="A25" t="s">
        <v>148</v>
      </c>
      <c r="B25" t="s">
        <v>143</v>
      </c>
      <c r="C25">
        <v>4</v>
      </c>
      <c r="D25">
        <v>81</v>
      </c>
      <c r="E25">
        <v>0.158</v>
      </c>
    </row>
    <row r="26" spans="1:5" x14ac:dyDescent="0.3">
      <c r="A26" t="s">
        <v>149</v>
      </c>
      <c r="B26" t="s">
        <v>143</v>
      </c>
      <c r="C26">
        <v>0.17</v>
      </c>
      <c r="D26">
        <v>90</v>
      </c>
      <c r="E26">
        <v>4.0000000000000001E-3</v>
      </c>
    </row>
    <row r="27" spans="1:5" x14ac:dyDescent="0.3">
      <c r="A27" t="s">
        <v>150</v>
      </c>
      <c r="B27" t="s">
        <v>143</v>
      </c>
      <c r="C27">
        <v>3.9E-2</v>
      </c>
      <c r="D27">
        <v>86</v>
      </c>
      <c r="E27">
        <v>2E-3</v>
      </c>
    </row>
    <row r="28" spans="1:5" x14ac:dyDescent="0.3">
      <c r="A28" t="s">
        <v>151</v>
      </c>
      <c r="B28" t="s">
        <v>143</v>
      </c>
      <c r="C28">
        <v>0.129</v>
      </c>
      <c r="D28">
        <v>89</v>
      </c>
      <c r="E28">
        <v>4.0000000000000001E-3</v>
      </c>
    </row>
    <row r="29" spans="1:5" x14ac:dyDescent="0.3">
      <c r="A29" t="s">
        <v>152</v>
      </c>
      <c r="B29" t="s">
        <v>153</v>
      </c>
      <c r="C29">
        <v>0.5</v>
      </c>
      <c r="D29">
        <v>49</v>
      </c>
      <c r="E29">
        <v>0.14299999999999999</v>
      </c>
    </row>
    <row r="30" spans="1:5" x14ac:dyDescent="0.3">
      <c r="A30" t="s">
        <v>154</v>
      </c>
      <c r="B30" t="s">
        <v>153</v>
      </c>
      <c r="C30">
        <v>1.1000000000000001</v>
      </c>
      <c r="D30">
        <v>12</v>
      </c>
      <c r="E30">
        <v>0.1</v>
      </c>
    </row>
    <row r="31" spans="1:5" x14ac:dyDescent="0.3">
      <c r="A31" t="s">
        <v>155</v>
      </c>
    </row>
    <row r="32" spans="1:5" x14ac:dyDescent="0.3">
      <c r="A32" t="s">
        <v>156</v>
      </c>
      <c r="B32" t="s">
        <v>143</v>
      </c>
      <c r="C32">
        <v>7.4</v>
      </c>
      <c r="D32">
        <v>17</v>
      </c>
      <c r="E32">
        <v>5.2999999999999999E-2</v>
      </c>
    </row>
    <row r="33" spans="1:5" x14ac:dyDescent="0.3">
      <c r="A33" t="s">
        <v>157</v>
      </c>
      <c r="B33" t="s">
        <v>143</v>
      </c>
      <c r="C33">
        <v>4.5999999999999999E-2</v>
      </c>
      <c r="D33">
        <v>25</v>
      </c>
      <c r="E33">
        <v>1E-3</v>
      </c>
    </row>
    <row r="34" spans="1:5" x14ac:dyDescent="0.3">
      <c r="A34" t="s">
        <v>158</v>
      </c>
      <c r="B34" t="s">
        <v>143</v>
      </c>
      <c r="C34">
        <v>2.7E-2</v>
      </c>
      <c r="D34">
        <v>12</v>
      </c>
      <c r="E34">
        <v>2E-3</v>
      </c>
    </row>
    <row r="35" spans="1:5" x14ac:dyDescent="0.3">
      <c r="A35" t="s">
        <v>159</v>
      </c>
      <c r="B35" t="s">
        <v>143</v>
      </c>
      <c r="C35">
        <v>0.11600000000000001</v>
      </c>
      <c r="D35">
        <v>15</v>
      </c>
      <c r="E35">
        <v>3.0000000000000001E-3</v>
      </c>
    </row>
    <row r="36" spans="1:5" x14ac:dyDescent="0.3">
      <c r="A36" t="s">
        <v>160</v>
      </c>
      <c r="B36" t="s">
        <v>143</v>
      </c>
      <c r="C36">
        <v>0.123</v>
      </c>
      <c r="D36">
        <v>24</v>
      </c>
      <c r="E36">
        <v>2E-3</v>
      </c>
    </row>
    <row r="37" spans="1:5" x14ac:dyDescent="0.3">
      <c r="A37" t="s">
        <v>161</v>
      </c>
      <c r="B37" t="s">
        <v>143</v>
      </c>
      <c r="C37">
        <v>0.12</v>
      </c>
      <c r="D37">
        <v>25</v>
      </c>
      <c r="E37">
        <v>4.0000000000000001E-3</v>
      </c>
    </row>
    <row r="38" spans="1:5" x14ac:dyDescent="0.3">
      <c r="A38" t="s">
        <v>162</v>
      </c>
      <c r="B38" t="s">
        <v>153</v>
      </c>
      <c r="C38">
        <v>19</v>
      </c>
      <c r="D38">
        <v>17</v>
      </c>
      <c r="E38">
        <v>5.8999999999999997E-2</v>
      </c>
    </row>
    <row r="39" spans="1:5" x14ac:dyDescent="0.3">
      <c r="A39" t="s">
        <v>163</v>
      </c>
      <c r="B39" t="s">
        <v>153</v>
      </c>
      <c r="C39">
        <v>0</v>
      </c>
      <c r="D39" t="s">
        <v>126</v>
      </c>
      <c r="E39" t="s">
        <v>126</v>
      </c>
    </row>
    <row r="40" spans="1:5" x14ac:dyDescent="0.3">
      <c r="A40" t="s">
        <v>164</v>
      </c>
      <c r="B40" t="s">
        <v>153</v>
      </c>
      <c r="C40">
        <v>19</v>
      </c>
      <c r="D40">
        <v>17</v>
      </c>
      <c r="E40">
        <v>5.8999999999999997E-2</v>
      </c>
    </row>
    <row r="41" spans="1:5" x14ac:dyDescent="0.3">
      <c r="A41" t="s">
        <v>165</v>
      </c>
      <c r="B41" t="s">
        <v>153</v>
      </c>
      <c r="C41">
        <v>19</v>
      </c>
      <c r="D41" t="s">
        <v>126</v>
      </c>
      <c r="E41" t="s">
        <v>126</v>
      </c>
    </row>
    <row r="42" spans="1:5" x14ac:dyDescent="0.3">
      <c r="A42" t="s">
        <v>166</v>
      </c>
      <c r="B42" t="s">
        <v>143</v>
      </c>
      <c r="C42">
        <v>6.1</v>
      </c>
      <c r="D42" t="s">
        <v>126</v>
      </c>
      <c r="E42" t="s">
        <v>126</v>
      </c>
    </row>
    <row r="43" spans="1:5" x14ac:dyDescent="0.3">
      <c r="A43" t="s">
        <v>167</v>
      </c>
      <c r="B43" t="s">
        <v>143</v>
      </c>
      <c r="C43">
        <v>0.1</v>
      </c>
      <c r="D43">
        <v>1</v>
      </c>
      <c r="E43" t="s">
        <v>126</v>
      </c>
    </row>
    <row r="44" spans="1:5" x14ac:dyDescent="0.3">
      <c r="A44" t="s">
        <v>168</v>
      </c>
      <c r="B44" t="s">
        <v>153</v>
      </c>
      <c r="C44">
        <v>0</v>
      </c>
      <c r="D44" t="s">
        <v>126</v>
      </c>
      <c r="E44" t="s">
        <v>126</v>
      </c>
    </row>
    <row r="45" spans="1:5" x14ac:dyDescent="0.3">
      <c r="A45" t="s">
        <v>169</v>
      </c>
      <c r="B45" t="s">
        <v>153</v>
      </c>
      <c r="C45">
        <v>0</v>
      </c>
      <c r="D45" t="s">
        <v>126</v>
      </c>
      <c r="E45" t="s">
        <v>126</v>
      </c>
    </row>
    <row r="46" spans="1:5" x14ac:dyDescent="0.3">
      <c r="A46" t="s">
        <v>170</v>
      </c>
      <c r="B46" t="s">
        <v>153</v>
      </c>
      <c r="C46">
        <v>0</v>
      </c>
      <c r="D46" t="s">
        <v>126</v>
      </c>
      <c r="E46" t="s">
        <v>126</v>
      </c>
    </row>
    <row r="47" spans="1:5" x14ac:dyDescent="0.3">
      <c r="A47" t="s">
        <v>171</v>
      </c>
      <c r="B47" t="s">
        <v>153</v>
      </c>
      <c r="C47">
        <v>0</v>
      </c>
      <c r="D47" t="s">
        <v>126</v>
      </c>
      <c r="E47" t="s">
        <v>126</v>
      </c>
    </row>
    <row r="48" spans="1:5" x14ac:dyDescent="0.3">
      <c r="A48" t="s">
        <v>172</v>
      </c>
      <c r="B48" t="s">
        <v>153</v>
      </c>
      <c r="C48">
        <v>1</v>
      </c>
      <c r="D48" t="s">
        <v>126</v>
      </c>
      <c r="E48" t="s">
        <v>126</v>
      </c>
    </row>
    <row r="49" spans="1:5" x14ac:dyDescent="0.3">
      <c r="A49" t="s">
        <v>173</v>
      </c>
      <c r="B49" t="s">
        <v>153</v>
      </c>
      <c r="C49">
        <v>0</v>
      </c>
      <c r="D49" t="s">
        <v>126</v>
      </c>
      <c r="E49" t="s">
        <v>126</v>
      </c>
    </row>
    <row r="50" spans="1:5" x14ac:dyDescent="0.3">
      <c r="A50" t="s">
        <v>174</v>
      </c>
      <c r="B50" t="s">
        <v>153</v>
      </c>
      <c r="C50">
        <v>0</v>
      </c>
      <c r="D50" t="s">
        <v>126</v>
      </c>
      <c r="E50" t="s">
        <v>126</v>
      </c>
    </row>
    <row r="51" spans="1:5" x14ac:dyDescent="0.3">
      <c r="A51" t="s">
        <v>175</v>
      </c>
      <c r="B51" t="s">
        <v>176</v>
      </c>
      <c r="C51">
        <v>2</v>
      </c>
      <c r="D51" t="s">
        <v>126</v>
      </c>
      <c r="E51" t="s">
        <v>126</v>
      </c>
    </row>
    <row r="52" spans="1:5" x14ac:dyDescent="0.3">
      <c r="A52" t="s">
        <v>177</v>
      </c>
      <c r="B52" t="s">
        <v>153</v>
      </c>
      <c r="C52">
        <v>0</v>
      </c>
      <c r="D52" t="s">
        <v>126</v>
      </c>
      <c r="E52" t="s">
        <v>126</v>
      </c>
    </row>
    <row r="53" spans="1:5" x14ac:dyDescent="0.3">
      <c r="A53" t="s">
        <v>178</v>
      </c>
      <c r="B53" t="s">
        <v>153</v>
      </c>
      <c r="C53">
        <v>4</v>
      </c>
      <c r="D53" t="s">
        <v>126</v>
      </c>
      <c r="E53" t="s">
        <v>126</v>
      </c>
    </row>
    <row r="54" spans="1:5" x14ac:dyDescent="0.3">
      <c r="A54" t="s">
        <v>179</v>
      </c>
      <c r="B54" t="s">
        <v>143</v>
      </c>
      <c r="C54">
        <v>0.02</v>
      </c>
      <c r="D54">
        <v>5</v>
      </c>
      <c r="E54">
        <v>0</v>
      </c>
    </row>
    <row r="55" spans="1:5" x14ac:dyDescent="0.3">
      <c r="A55" t="s">
        <v>180</v>
      </c>
      <c r="B55" t="s">
        <v>143</v>
      </c>
      <c r="C55">
        <v>0</v>
      </c>
      <c r="D55" t="s">
        <v>126</v>
      </c>
      <c r="E55" t="s">
        <v>126</v>
      </c>
    </row>
    <row r="56" spans="1:5" x14ac:dyDescent="0.3">
      <c r="A56" t="s">
        <v>181</v>
      </c>
      <c r="B56" t="s">
        <v>143</v>
      </c>
      <c r="C56">
        <v>0</v>
      </c>
      <c r="D56">
        <v>5</v>
      </c>
      <c r="E56">
        <v>0</v>
      </c>
    </row>
    <row r="57" spans="1:5" x14ac:dyDescent="0.3">
      <c r="A57" t="s">
        <v>182</v>
      </c>
      <c r="B57" t="s">
        <v>143</v>
      </c>
      <c r="C57">
        <v>0</v>
      </c>
      <c r="D57">
        <v>5</v>
      </c>
      <c r="E57">
        <v>0</v>
      </c>
    </row>
    <row r="58" spans="1:5" x14ac:dyDescent="0.3">
      <c r="A58" t="s">
        <v>183</v>
      </c>
      <c r="B58" t="s">
        <v>143</v>
      </c>
      <c r="C58">
        <v>0</v>
      </c>
      <c r="D58">
        <v>5</v>
      </c>
      <c r="E58">
        <v>0</v>
      </c>
    </row>
    <row r="59" spans="1:5" x14ac:dyDescent="0.3">
      <c r="A59" t="s">
        <v>184</v>
      </c>
      <c r="B59" t="s">
        <v>153</v>
      </c>
      <c r="C59">
        <v>0</v>
      </c>
      <c r="D59" t="s">
        <v>126</v>
      </c>
      <c r="E59" t="s">
        <v>126</v>
      </c>
    </row>
    <row r="60" spans="1:5" x14ac:dyDescent="0.3">
      <c r="A60" t="s">
        <v>185</v>
      </c>
      <c r="B60" t="s">
        <v>176</v>
      </c>
      <c r="C60">
        <v>0</v>
      </c>
      <c r="D60" t="s">
        <v>126</v>
      </c>
      <c r="E60" t="s">
        <v>126</v>
      </c>
    </row>
    <row r="61" spans="1:5" x14ac:dyDescent="0.3">
      <c r="A61" t="s">
        <v>186</v>
      </c>
      <c r="B61" t="s">
        <v>153</v>
      </c>
      <c r="C61">
        <v>0.4</v>
      </c>
      <c r="D61">
        <v>9</v>
      </c>
      <c r="E61">
        <v>1.0999999999999999E-2</v>
      </c>
    </row>
    <row r="62" spans="1:5" x14ac:dyDescent="0.3">
      <c r="A62" t="s">
        <v>187</v>
      </c>
    </row>
    <row r="63" spans="1:5" x14ac:dyDescent="0.3">
      <c r="A63" t="s">
        <v>188</v>
      </c>
      <c r="B63" t="s">
        <v>52</v>
      </c>
      <c r="C63">
        <v>4.2000000000000003E-2</v>
      </c>
      <c r="D63" t="s">
        <v>126</v>
      </c>
      <c r="E63" t="s">
        <v>126</v>
      </c>
    </row>
    <row r="64" spans="1:5" x14ac:dyDescent="0.3">
      <c r="A64" s="4">
        <v>0.16666666666666666</v>
      </c>
      <c r="B64" t="s">
        <v>52</v>
      </c>
      <c r="C64">
        <v>0</v>
      </c>
      <c r="D64" t="s">
        <v>126</v>
      </c>
      <c r="E64" t="s">
        <v>126</v>
      </c>
    </row>
    <row r="65" spans="1:5" x14ac:dyDescent="0.3">
      <c r="A65" s="4">
        <v>0.25</v>
      </c>
      <c r="B65" t="s">
        <v>52</v>
      </c>
      <c r="C65">
        <v>0</v>
      </c>
      <c r="D65" t="s">
        <v>126</v>
      </c>
      <c r="E65" t="s">
        <v>126</v>
      </c>
    </row>
    <row r="66" spans="1:5" x14ac:dyDescent="0.3">
      <c r="A66" s="4">
        <v>0.33333333333333331</v>
      </c>
      <c r="B66" t="s">
        <v>52</v>
      </c>
      <c r="C66">
        <v>0</v>
      </c>
      <c r="D66">
        <v>4</v>
      </c>
      <c r="E66">
        <v>0</v>
      </c>
    </row>
    <row r="67" spans="1:5" x14ac:dyDescent="0.3">
      <c r="A67" s="4">
        <v>0.41666666666666669</v>
      </c>
      <c r="B67" t="s">
        <v>52</v>
      </c>
      <c r="C67">
        <v>0</v>
      </c>
      <c r="D67">
        <v>4</v>
      </c>
      <c r="E67">
        <v>0</v>
      </c>
    </row>
    <row r="68" spans="1:5" x14ac:dyDescent="0.3">
      <c r="A68" s="4">
        <v>0.5</v>
      </c>
      <c r="B68" t="s">
        <v>52</v>
      </c>
      <c r="C68">
        <v>0</v>
      </c>
      <c r="D68">
        <v>4</v>
      </c>
      <c r="E68">
        <v>0</v>
      </c>
    </row>
    <row r="69" spans="1:5" x14ac:dyDescent="0.3">
      <c r="A69" s="4">
        <v>0.58333333333333337</v>
      </c>
      <c r="B69" t="s">
        <v>52</v>
      </c>
      <c r="C69">
        <v>4.0000000000000001E-3</v>
      </c>
      <c r="D69">
        <v>4</v>
      </c>
      <c r="E69">
        <v>0</v>
      </c>
    </row>
    <row r="70" spans="1:5" x14ac:dyDescent="0.3">
      <c r="A70" s="4">
        <v>0.625</v>
      </c>
      <c r="B70" t="s">
        <v>52</v>
      </c>
      <c r="C70">
        <v>0</v>
      </c>
      <c r="D70">
        <v>4</v>
      </c>
      <c r="E70">
        <v>0</v>
      </c>
    </row>
    <row r="71" spans="1:5" x14ac:dyDescent="0.3">
      <c r="A71" s="4">
        <v>0.66666666666666663</v>
      </c>
      <c r="B71" t="s">
        <v>52</v>
      </c>
      <c r="C71">
        <v>3.4000000000000002E-2</v>
      </c>
      <c r="D71">
        <v>4</v>
      </c>
      <c r="E71">
        <v>3.0000000000000001E-3</v>
      </c>
    </row>
    <row r="72" spans="1:5" x14ac:dyDescent="0.3">
      <c r="A72" s="4">
        <v>0.70833333333333337</v>
      </c>
      <c r="B72" t="s">
        <v>52</v>
      </c>
      <c r="C72">
        <v>0</v>
      </c>
      <c r="D72">
        <v>4</v>
      </c>
      <c r="E72">
        <v>0</v>
      </c>
    </row>
    <row r="73" spans="1:5" x14ac:dyDescent="0.3">
      <c r="A73" s="4">
        <v>0.75</v>
      </c>
      <c r="B73" t="s">
        <v>52</v>
      </c>
      <c r="C73">
        <v>4.0000000000000001E-3</v>
      </c>
      <c r="D73">
        <v>4</v>
      </c>
      <c r="E73">
        <v>0</v>
      </c>
    </row>
    <row r="74" spans="1:5" x14ac:dyDescent="0.3">
      <c r="A74" s="4">
        <v>0.83333333333333337</v>
      </c>
      <c r="B74" t="s">
        <v>52</v>
      </c>
      <c r="C74">
        <v>0</v>
      </c>
      <c r="D74">
        <v>4</v>
      </c>
      <c r="E74">
        <v>0</v>
      </c>
    </row>
    <row r="75" spans="1:5" x14ac:dyDescent="0.3">
      <c r="A75" s="4">
        <v>0.91666666666666663</v>
      </c>
      <c r="B75" t="s">
        <v>52</v>
      </c>
      <c r="C75">
        <v>0</v>
      </c>
      <c r="D75">
        <v>4</v>
      </c>
      <c r="E75">
        <v>0</v>
      </c>
    </row>
    <row r="76" spans="1:5" x14ac:dyDescent="0.3">
      <c r="A76" s="5">
        <v>1</v>
      </c>
      <c r="B76" t="s">
        <v>52</v>
      </c>
      <c r="C76">
        <v>0</v>
      </c>
      <c r="D76">
        <v>4</v>
      </c>
      <c r="E76">
        <v>0</v>
      </c>
    </row>
    <row r="77" spans="1:5" x14ac:dyDescent="0.3">
      <c r="A77" t="s">
        <v>189</v>
      </c>
      <c r="B77" t="s">
        <v>52</v>
      </c>
      <c r="C77">
        <v>1.2999999999999999E-2</v>
      </c>
      <c r="D77" t="s">
        <v>126</v>
      </c>
      <c r="E77" t="s">
        <v>126</v>
      </c>
    </row>
    <row r="78" spans="1:5" x14ac:dyDescent="0.3">
      <c r="A78" s="4">
        <v>0.58402777777777781</v>
      </c>
      <c r="B78" t="s">
        <v>52</v>
      </c>
      <c r="C78">
        <v>0</v>
      </c>
      <c r="D78">
        <v>4</v>
      </c>
      <c r="E78">
        <v>0</v>
      </c>
    </row>
    <row r="79" spans="1:5" x14ac:dyDescent="0.3">
      <c r="A79" s="4">
        <v>0.62569444444444444</v>
      </c>
      <c r="B79" t="s">
        <v>52</v>
      </c>
      <c r="C79">
        <v>0</v>
      </c>
      <c r="D79">
        <v>4</v>
      </c>
      <c r="E79">
        <v>0</v>
      </c>
    </row>
    <row r="80" spans="1:5" x14ac:dyDescent="0.3">
      <c r="A80" t="s">
        <v>190</v>
      </c>
      <c r="B80" t="s">
        <v>52</v>
      </c>
      <c r="C80">
        <v>0</v>
      </c>
      <c r="D80">
        <v>4</v>
      </c>
      <c r="E80">
        <v>0</v>
      </c>
    </row>
    <row r="81" spans="1:5" x14ac:dyDescent="0.3">
      <c r="A81" s="4">
        <v>0.7090277777777777</v>
      </c>
      <c r="B81" t="s">
        <v>52</v>
      </c>
      <c r="C81">
        <v>0</v>
      </c>
      <c r="D81">
        <v>4</v>
      </c>
      <c r="E81">
        <v>0</v>
      </c>
    </row>
    <row r="82" spans="1:5" x14ac:dyDescent="0.3">
      <c r="A82" t="s">
        <v>191</v>
      </c>
      <c r="B82" t="s">
        <v>52</v>
      </c>
      <c r="C82">
        <v>1.2999999999999999E-2</v>
      </c>
      <c r="D82">
        <v>4</v>
      </c>
      <c r="E82">
        <v>2E-3</v>
      </c>
    </row>
    <row r="83" spans="1:5" x14ac:dyDescent="0.3">
      <c r="A83" s="4">
        <v>0.8340277777777777</v>
      </c>
      <c r="B83" t="s">
        <v>52</v>
      </c>
      <c r="C83">
        <v>0</v>
      </c>
      <c r="D83">
        <v>4</v>
      </c>
      <c r="E83">
        <v>0</v>
      </c>
    </row>
    <row r="84" spans="1:5" x14ac:dyDescent="0.3">
      <c r="A84" t="s">
        <v>192</v>
      </c>
      <c r="B84" t="s">
        <v>52</v>
      </c>
      <c r="C84">
        <v>0</v>
      </c>
      <c r="D84">
        <v>4</v>
      </c>
      <c r="E84">
        <v>0</v>
      </c>
    </row>
    <row r="85" spans="1:5" x14ac:dyDescent="0.3">
      <c r="A85" t="s">
        <v>193</v>
      </c>
      <c r="B85" t="s">
        <v>52</v>
      </c>
      <c r="C85">
        <v>1.7000000000000001E-2</v>
      </c>
      <c r="D85" t="s">
        <v>126</v>
      </c>
      <c r="E85" t="s">
        <v>126</v>
      </c>
    </row>
    <row r="86" spans="1:5" x14ac:dyDescent="0.3">
      <c r="A86" t="s">
        <v>194</v>
      </c>
      <c r="B86" t="s">
        <v>52</v>
      </c>
      <c r="C86">
        <v>1.2999999999999999E-2</v>
      </c>
      <c r="D86">
        <v>4</v>
      </c>
      <c r="E86">
        <v>2E-3</v>
      </c>
    </row>
    <row r="87" spans="1:5" x14ac:dyDescent="0.3">
      <c r="A87" t="s">
        <v>195</v>
      </c>
      <c r="B87" t="s">
        <v>52</v>
      </c>
      <c r="C87">
        <v>4.0000000000000001E-3</v>
      </c>
      <c r="D87">
        <v>4</v>
      </c>
      <c r="E87">
        <v>0</v>
      </c>
    </row>
    <row r="88" spans="1:5" x14ac:dyDescent="0.3">
      <c r="A88" s="4">
        <v>0.75277777777777777</v>
      </c>
      <c r="B88" t="s">
        <v>52</v>
      </c>
      <c r="C88">
        <v>0</v>
      </c>
      <c r="D88">
        <v>4</v>
      </c>
      <c r="E88">
        <v>0</v>
      </c>
    </row>
    <row r="89" spans="1:5" x14ac:dyDescent="0.3">
      <c r="A89" t="s">
        <v>196</v>
      </c>
      <c r="B89" t="s">
        <v>52</v>
      </c>
      <c r="C89">
        <v>0</v>
      </c>
      <c r="D89">
        <v>4</v>
      </c>
      <c r="E89">
        <v>0</v>
      </c>
    </row>
    <row r="90" spans="1:5" x14ac:dyDescent="0.3">
      <c r="A90" t="s">
        <v>197</v>
      </c>
      <c r="B90" t="s">
        <v>52</v>
      </c>
      <c r="C90">
        <v>0</v>
      </c>
      <c r="D90">
        <v>4</v>
      </c>
      <c r="E90">
        <v>0</v>
      </c>
    </row>
    <row r="91" spans="1:5" x14ac:dyDescent="0.3">
      <c r="A91" t="s">
        <v>198</v>
      </c>
      <c r="B91" t="s">
        <v>52</v>
      </c>
      <c r="C91">
        <v>0</v>
      </c>
      <c r="D91">
        <v>4</v>
      </c>
      <c r="E91">
        <v>0</v>
      </c>
    </row>
    <row r="92" spans="1:5" x14ac:dyDescent="0.3">
      <c r="A92" t="s">
        <v>199</v>
      </c>
      <c r="B92" t="s">
        <v>52</v>
      </c>
      <c r="C92">
        <v>0</v>
      </c>
      <c r="D92">
        <v>4</v>
      </c>
      <c r="E92">
        <v>0</v>
      </c>
    </row>
    <row r="93" spans="1:5" x14ac:dyDescent="0.3">
      <c r="A93" t="s">
        <v>200</v>
      </c>
      <c r="B93" t="s">
        <v>52</v>
      </c>
      <c r="C93">
        <v>0</v>
      </c>
      <c r="D93">
        <v>4</v>
      </c>
      <c r="E93">
        <v>0</v>
      </c>
    </row>
    <row r="94" spans="1:5" x14ac:dyDescent="0.3">
      <c r="A94" t="s">
        <v>201</v>
      </c>
      <c r="B94" t="s">
        <v>52</v>
      </c>
      <c r="C94">
        <v>0</v>
      </c>
      <c r="D94">
        <v>4</v>
      </c>
      <c r="E94">
        <v>0</v>
      </c>
    </row>
    <row r="95" spans="1:5" x14ac:dyDescent="0.3">
      <c r="A95" t="s">
        <v>202</v>
      </c>
      <c r="B95" t="s">
        <v>52</v>
      </c>
      <c r="C95">
        <v>0</v>
      </c>
      <c r="D95" t="s">
        <v>126</v>
      </c>
      <c r="E95" t="s">
        <v>126</v>
      </c>
    </row>
    <row r="96" spans="1:5" x14ac:dyDescent="0.3">
      <c r="A96" t="s">
        <v>203</v>
      </c>
      <c r="B96" t="s">
        <v>143</v>
      </c>
      <c r="C96">
        <v>0</v>
      </c>
      <c r="D96" t="s">
        <v>126</v>
      </c>
      <c r="E96" t="s">
        <v>126</v>
      </c>
    </row>
    <row r="97" spans="1:5" x14ac:dyDescent="0.3">
      <c r="A97" t="s">
        <v>204</v>
      </c>
      <c r="B97" t="s">
        <v>143</v>
      </c>
      <c r="C97">
        <v>15</v>
      </c>
      <c r="D97">
        <v>1</v>
      </c>
      <c r="E97" t="s">
        <v>126</v>
      </c>
    </row>
    <row r="98" spans="1:5" x14ac:dyDescent="0.3">
      <c r="A98" t="s">
        <v>205</v>
      </c>
    </row>
    <row r="99" spans="1:5" x14ac:dyDescent="0.3">
      <c r="A99" t="s">
        <v>206</v>
      </c>
      <c r="B99" t="s">
        <v>52</v>
      </c>
      <c r="C99">
        <v>1.4E-2</v>
      </c>
      <c r="D99" t="s">
        <v>126</v>
      </c>
      <c r="E99" t="s">
        <v>126</v>
      </c>
    </row>
    <row r="100" spans="1:5" x14ac:dyDescent="0.3">
      <c r="A100" t="s">
        <v>207</v>
      </c>
      <c r="B100" t="s">
        <v>52</v>
      </c>
      <c r="C100">
        <v>2.1000000000000001E-2</v>
      </c>
      <c r="D100" t="s">
        <v>126</v>
      </c>
      <c r="E100" t="s">
        <v>126</v>
      </c>
    </row>
    <row r="101" spans="1:5" x14ac:dyDescent="0.3">
      <c r="A101" t="s">
        <v>208</v>
      </c>
      <c r="B101" t="s">
        <v>52</v>
      </c>
      <c r="C101">
        <v>1.4E-2</v>
      </c>
      <c r="D101" t="s">
        <v>126</v>
      </c>
      <c r="E101" t="s">
        <v>126</v>
      </c>
    </row>
    <row r="102" spans="1:5" x14ac:dyDescent="0.3">
      <c r="A102" t="s">
        <v>209</v>
      </c>
      <c r="B102" t="s">
        <v>52</v>
      </c>
      <c r="C102">
        <v>2.5000000000000001E-2</v>
      </c>
      <c r="D102" t="s">
        <v>126</v>
      </c>
      <c r="E102" t="s">
        <v>126</v>
      </c>
    </row>
    <row r="103" spans="1:5" x14ac:dyDescent="0.3">
      <c r="A103" t="s">
        <v>210</v>
      </c>
      <c r="B103" t="s">
        <v>52</v>
      </c>
      <c r="C103">
        <v>3.9E-2</v>
      </c>
      <c r="D103" t="s">
        <v>126</v>
      </c>
      <c r="E103" t="s">
        <v>126</v>
      </c>
    </row>
    <row r="104" spans="1:5" x14ac:dyDescent="0.3">
      <c r="A104" t="s">
        <v>211</v>
      </c>
      <c r="B104" t="s">
        <v>52</v>
      </c>
      <c r="C104">
        <v>2E-3</v>
      </c>
      <c r="D104" t="s">
        <v>126</v>
      </c>
      <c r="E104" t="s">
        <v>126</v>
      </c>
    </row>
    <row r="105" spans="1:5" x14ac:dyDescent="0.3">
      <c r="A105" t="s">
        <v>212</v>
      </c>
      <c r="B105" t="s">
        <v>52</v>
      </c>
      <c r="C105">
        <v>4.0000000000000001E-3</v>
      </c>
      <c r="D105" t="s">
        <v>126</v>
      </c>
      <c r="E105" t="s">
        <v>126</v>
      </c>
    </row>
    <row r="106" spans="1:5" x14ac:dyDescent="0.3">
      <c r="A106" t="s">
        <v>213</v>
      </c>
      <c r="B106" t="s">
        <v>52</v>
      </c>
      <c r="C106">
        <v>2.5000000000000001E-2</v>
      </c>
      <c r="D106" t="s">
        <v>126</v>
      </c>
      <c r="E106" t="s">
        <v>126</v>
      </c>
    </row>
    <row r="107" spans="1:5" x14ac:dyDescent="0.3">
      <c r="A107" t="s">
        <v>214</v>
      </c>
      <c r="B107" t="s">
        <v>52</v>
      </c>
      <c r="C107">
        <v>1.4E-2</v>
      </c>
      <c r="D107" t="s">
        <v>126</v>
      </c>
      <c r="E107" t="s">
        <v>126</v>
      </c>
    </row>
    <row r="108" spans="1:5" x14ac:dyDescent="0.3">
      <c r="A108" t="s">
        <v>215</v>
      </c>
      <c r="B108" t="s">
        <v>52</v>
      </c>
      <c r="C108">
        <v>2.1000000000000001E-2</v>
      </c>
      <c r="D108" t="s">
        <v>126</v>
      </c>
      <c r="E108" t="s">
        <v>126</v>
      </c>
    </row>
    <row r="109" spans="1:5" x14ac:dyDescent="0.3">
      <c r="A109" t="s">
        <v>216</v>
      </c>
      <c r="B109" t="s">
        <v>52</v>
      </c>
      <c r="C109">
        <v>0.104</v>
      </c>
      <c r="D109" t="s">
        <v>126</v>
      </c>
      <c r="E109" t="s">
        <v>126</v>
      </c>
    </row>
    <row r="110" spans="1:5" x14ac:dyDescent="0.3">
      <c r="A110" t="s">
        <v>217</v>
      </c>
      <c r="B110" t="s">
        <v>52</v>
      </c>
      <c r="C110">
        <v>1.4E-2</v>
      </c>
      <c r="D110" t="s">
        <v>126</v>
      </c>
      <c r="E110" t="s">
        <v>126</v>
      </c>
    </row>
    <row r="111" spans="1:5" x14ac:dyDescent="0.3">
      <c r="A111" t="s">
        <v>218</v>
      </c>
      <c r="B111" t="s">
        <v>52</v>
      </c>
      <c r="C111">
        <v>2.1000000000000001E-2</v>
      </c>
      <c r="D111" t="s">
        <v>126</v>
      </c>
      <c r="E111" t="s">
        <v>126</v>
      </c>
    </row>
    <row r="112" spans="1:5" x14ac:dyDescent="0.3">
      <c r="A112" t="s">
        <v>219</v>
      </c>
      <c r="B112" t="s">
        <v>52</v>
      </c>
      <c r="C112">
        <v>9.0999999999999998E-2</v>
      </c>
      <c r="D112" t="s">
        <v>126</v>
      </c>
      <c r="E112" t="s">
        <v>126</v>
      </c>
    </row>
    <row r="113" spans="1:5" x14ac:dyDescent="0.3">
      <c r="A113" t="s">
        <v>220</v>
      </c>
      <c r="B113" t="s">
        <v>52</v>
      </c>
      <c r="C113">
        <v>0.25800000000000001</v>
      </c>
      <c r="D113" t="s">
        <v>126</v>
      </c>
      <c r="E113" t="s">
        <v>126</v>
      </c>
    </row>
    <row r="114" spans="1:5" x14ac:dyDescent="0.3">
      <c r="A114" t="s">
        <v>221</v>
      </c>
      <c r="B114" t="s">
        <v>52</v>
      </c>
      <c r="C114">
        <v>2.5000000000000001E-2</v>
      </c>
      <c r="D114" t="s">
        <v>126</v>
      </c>
      <c r="E114" t="s">
        <v>126</v>
      </c>
    </row>
    <row r="115" spans="1:5" x14ac:dyDescent="0.3">
      <c r="A115" t="s">
        <v>222</v>
      </c>
      <c r="B115" t="s">
        <v>52</v>
      </c>
      <c r="C115">
        <v>1.2E-2</v>
      </c>
      <c r="D115" t="s">
        <v>126</v>
      </c>
      <c r="E115" t="s">
        <v>126</v>
      </c>
    </row>
    <row r="116" spans="1:5" x14ac:dyDescent="0.3">
      <c r="A116" t="s">
        <v>223</v>
      </c>
      <c r="B116" t="s">
        <v>52</v>
      </c>
      <c r="C116">
        <v>2.1000000000000001E-2</v>
      </c>
      <c r="D116" t="s">
        <v>126</v>
      </c>
      <c r="E116" t="s">
        <v>126</v>
      </c>
    </row>
    <row r="117" spans="1:5" x14ac:dyDescent="0.3">
      <c r="A117" t="s">
        <v>224</v>
      </c>
    </row>
    <row r="118" spans="1:5" x14ac:dyDescent="0.3">
      <c r="A118" t="s">
        <v>225</v>
      </c>
      <c r="B118" t="s">
        <v>52</v>
      </c>
      <c r="C118">
        <v>0</v>
      </c>
      <c r="D118" t="s">
        <v>126</v>
      </c>
      <c r="E118" t="s">
        <v>126</v>
      </c>
    </row>
    <row r="119" spans="1:5" x14ac:dyDescent="0.3">
      <c r="A119" t="s">
        <v>226</v>
      </c>
      <c r="B119" t="s">
        <v>143</v>
      </c>
      <c r="C119">
        <v>0</v>
      </c>
      <c r="D119" t="s">
        <v>126</v>
      </c>
      <c r="E119" t="s">
        <v>126</v>
      </c>
    </row>
    <row r="120" spans="1:5" x14ac:dyDescent="0.3">
      <c r="A120" t="s">
        <v>227</v>
      </c>
      <c r="B120" t="s">
        <v>143</v>
      </c>
      <c r="C120">
        <v>0</v>
      </c>
      <c r="D120" t="s">
        <v>126</v>
      </c>
      <c r="E120" t="s">
        <v>126</v>
      </c>
    </row>
    <row r="121" spans="1:5" x14ac:dyDescent="0.3">
      <c r="A121" t="s">
        <v>228</v>
      </c>
    </row>
    <row r="122" spans="1:5" x14ac:dyDescent="0.3">
      <c r="A122" t="s">
        <v>229</v>
      </c>
    </row>
    <row r="123" spans="1:5" x14ac:dyDescent="0.3">
      <c r="A123" t="s">
        <v>230</v>
      </c>
      <c r="B123" t="s">
        <v>143</v>
      </c>
      <c r="C123">
        <v>0</v>
      </c>
      <c r="D123">
        <v>7</v>
      </c>
      <c r="E123">
        <v>0</v>
      </c>
    </row>
    <row r="124" spans="1:5" x14ac:dyDescent="0.3">
      <c r="A124" t="s">
        <v>231</v>
      </c>
      <c r="B124" t="s">
        <v>143</v>
      </c>
      <c r="C124">
        <v>0</v>
      </c>
      <c r="D124">
        <v>7</v>
      </c>
      <c r="E124">
        <v>0</v>
      </c>
    </row>
    <row r="125" spans="1:5" x14ac:dyDescent="0.3">
      <c r="A125" t="s">
        <v>232</v>
      </c>
      <c r="B125" t="s">
        <v>143</v>
      </c>
      <c r="C125">
        <v>0</v>
      </c>
      <c r="D125">
        <v>7</v>
      </c>
      <c r="E125">
        <v>0</v>
      </c>
    </row>
    <row r="126" spans="1:5" x14ac:dyDescent="0.3">
      <c r="A126" t="s">
        <v>233</v>
      </c>
      <c r="B126" t="s">
        <v>143</v>
      </c>
      <c r="C126">
        <v>0</v>
      </c>
      <c r="D126">
        <v>7</v>
      </c>
      <c r="E126">
        <v>0</v>
      </c>
    </row>
    <row r="127" spans="1:5" x14ac:dyDescent="0.3">
      <c r="A127" t="s">
        <v>234</v>
      </c>
      <c r="B127" t="s">
        <v>143</v>
      </c>
      <c r="C127">
        <v>0</v>
      </c>
      <c r="D127">
        <v>7</v>
      </c>
      <c r="E127">
        <v>0</v>
      </c>
    </row>
    <row r="128" spans="1:5" x14ac:dyDescent="0.3">
      <c r="A128" t="s">
        <v>235</v>
      </c>
      <c r="B128" t="s">
        <v>143</v>
      </c>
      <c r="C128">
        <v>0</v>
      </c>
      <c r="D128">
        <v>7</v>
      </c>
      <c r="E128">
        <v>0</v>
      </c>
    </row>
    <row r="129" spans="1:5" x14ac:dyDescent="0.3">
      <c r="A129" t="s">
        <v>236</v>
      </c>
    </row>
    <row r="130" spans="1:5" x14ac:dyDescent="0.3">
      <c r="A130" t="s">
        <v>237</v>
      </c>
      <c r="B130" t="s">
        <v>143</v>
      </c>
      <c r="C130">
        <v>0</v>
      </c>
      <c r="D130">
        <v>19</v>
      </c>
      <c r="E130">
        <v>0</v>
      </c>
    </row>
    <row r="131" spans="1:5" x14ac:dyDescent="0.3">
      <c r="A131" t="s">
        <v>238</v>
      </c>
      <c r="B131" t="s">
        <v>143</v>
      </c>
      <c r="C131">
        <v>0</v>
      </c>
      <c r="D131">
        <v>20</v>
      </c>
      <c r="E131">
        <v>0.01</v>
      </c>
    </row>
    <row r="132" spans="1:5" x14ac:dyDescent="0.3">
      <c r="A132" t="s">
        <v>239</v>
      </c>
    </row>
    <row r="133" spans="1:5" x14ac:dyDescent="0.3">
      <c r="A133" t="s">
        <v>240</v>
      </c>
      <c r="B133" t="s">
        <v>143</v>
      </c>
      <c r="C133">
        <v>5</v>
      </c>
      <c r="D133">
        <v>43</v>
      </c>
      <c r="E133">
        <v>0.69</v>
      </c>
    </row>
    <row r="134" spans="1:5" x14ac:dyDescent="0.3">
      <c r="A134" t="s">
        <v>241</v>
      </c>
      <c r="B134" t="s">
        <v>143</v>
      </c>
      <c r="C134">
        <v>0.7</v>
      </c>
      <c r="D134">
        <v>25</v>
      </c>
      <c r="E134">
        <v>0.1</v>
      </c>
    </row>
    <row r="135" spans="1:5" x14ac:dyDescent="0.3">
      <c r="A135" t="s">
        <v>242</v>
      </c>
      <c r="B135" t="s">
        <v>143</v>
      </c>
      <c r="C135">
        <v>0</v>
      </c>
      <c r="D135">
        <v>21</v>
      </c>
      <c r="E135">
        <v>0.01</v>
      </c>
    </row>
    <row r="136" spans="1:5" x14ac:dyDescent="0.3">
      <c r="A136" t="s">
        <v>243</v>
      </c>
      <c r="B136" t="s">
        <v>143</v>
      </c>
      <c r="C136">
        <v>20.3</v>
      </c>
      <c r="D136">
        <v>400</v>
      </c>
      <c r="E136">
        <v>0.78</v>
      </c>
    </row>
    <row r="137" spans="1:5" x14ac:dyDescent="0.3">
      <c r="A137" t="s">
        <v>244</v>
      </c>
    </row>
    <row r="138" spans="1:5" x14ac:dyDescent="0.3">
      <c r="A138" t="s">
        <v>245</v>
      </c>
      <c r="B138" t="s">
        <v>143</v>
      </c>
      <c r="C138">
        <v>0</v>
      </c>
      <c r="D138">
        <v>2</v>
      </c>
      <c r="E138" t="s">
        <v>126</v>
      </c>
    </row>
    <row r="139" spans="1:5" x14ac:dyDescent="0.3">
      <c r="A139" t="s">
        <v>246</v>
      </c>
      <c r="B139" t="s">
        <v>143</v>
      </c>
      <c r="C139">
        <v>0</v>
      </c>
      <c r="D139">
        <v>2</v>
      </c>
      <c r="E139" t="s">
        <v>126</v>
      </c>
    </row>
    <row r="140" spans="1:5" x14ac:dyDescent="0.3">
      <c r="A140" t="s">
        <v>247</v>
      </c>
      <c r="B140" t="s">
        <v>143</v>
      </c>
      <c r="C140">
        <v>0</v>
      </c>
      <c r="D140">
        <v>2</v>
      </c>
      <c r="E140" t="s">
        <v>126</v>
      </c>
    </row>
    <row r="141" spans="1:5" x14ac:dyDescent="0.3">
      <c r="A141" t="s">
        <v>248</v>
      </c>
    </row>
    <row r="142" spans="1:5" x14ac:dyDescent="0.3">
      <c r="A142" t="s">
        <v>249</v>
      </c>
      <c r="B142" t="s">
        <v>143</v>
      </c>
      <c r="C142">
        <v>0</v>
      </c>
      <c r="D142">
        <v>5</v>
      </c>
      <c r="E142">
        <v>0</v>
      </c>
    </row>
    <row r="143" spans="1:5" x14ac:dyDescent="0.3">
      <c r="A143" t="s">
        <v>250</v>
      </c>
      <c r="B143" t="s">
        <v>143</v>
      </c>
      <c r="C143">
        <v>0</v>
      </c>
      <c r="D143">
        <v>5</v>
      </c>
      <c r="E143">
        <v>0</v>
      </c>
    </row>
    <row r="144" spans="1:5" x14ac:dyDescent="0.3">
      <c r="A144" t="s">
        <v>251</v>
      </c>
      <c r="B144" t="s">
        <v>143</v>
      </c>
      <c r="C144">
        <v>0</v>
      </c>
      <c r="D144">
        <v>2</v>
      </c>
      <c r="E144" t="s">
        <v>126</v>
      </c>
    </row>
    <row r="145" spans="1:5" x14ac:dyDescent="0.3">
      <c r="A145" t="s">
        <v>252</v>
      </c>
      <c r="B145" t="s">
        <v>143</v>
      </c>
      <c r="C145">
        <v>0</v>
      </c>
      <c r="D145">
        <v>2</v>
      </c>
      <c r="E145" t="s">
        <v>126</v>
      </c>
    </row>
    <row r="146" spans="1:5" x14ac:dyDescent="0.3">
      <c r="A146" t="s">
        <v>253</v>
      </c>
      <c r="B146" t="s">
        <v>143</v>
      </c>
      <c r="C146">
        <v>0</v>
      </c>
      <c r="D146">
        <v>2</v>
      </c>
      <c r="E14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workbookViewId="0">
      <selection activeCell="C146" sqref="A1:C146"/>
    </sheetView>
  </sheetViews>
  <sheetFormatPr defaultRowHeight="14.4" x14ac:dyDescent="0.3"/>
  <sheetData>
    <row r="1" spans="1:3" ht="28.8" x14ac:dyDescent="0.3">
      <c r="A1" s="3" t="s">
        <v>118</v>
      </c>
      <c r="B1" s="3" t="s">
        <v>56</v>
      </c>
      <c r="C1" s="3" t="s">
        <v>119</v>
      </c>
    </row>
    <row r="2" spans="1:3" x14ac:dyDescent="0.3">
      <c r="A2" t="s">
        <v>122</v>
      </c>
    </row>
    <row r="3" spans="1:3" x14ac:dyDescent="0.3">
      <c r="A3" t="s">
        <v>123</v>
      </c>
      <c r="B3" t="s">
        <v>52</v>
      </c>
      <c r="C3">
        <v>89.11</v>
      </c>
    </row>
    <row r="4" spans="1:3" x14ac:dyDescent="0.3">
      <c r="A4" t="s">
        <v>124</v>
      </c>
      <c r="B4" t="s">
        <v>125</v>
      </c>
      <c r="C4">
        <v>40</v>
      </c>
    </row>
    <row r="5" spans="1:3" x14ac:dyDescent="0.3">
      <c r="A5" t="s">
        <v>124</v>
      </c>
      <c r="B5" t="s">
        <v>127</v>
      </c>
      <c r="C5">
        <v>166</v>
      </c>
    </row>
    <row r="6" spans="1:3" x14ac:dyDescent="0.3">
      <c r="A6" t="s">
        <v>128</v>
      </c>
      <c r="B6" t="s">
        <v>52</v>
      </c>
      <c r="C6">
        <v>1.1000000000000001</v>
      </c>
    </row>
    <row r="7" spans="1:3" x14ac:dyDescent="0.3">
      <c r="A7" t="s">
        <v>129</v>
      </c>
      <c r="B7" t="s">
        <v>52</v>
      </c>
      <c r="C7">
        <v>0.1</v>
      </c>
    </row>
    <row r="8" spans="1:3" x14ac:dyDescent="0.3">
      <c r="A8" t="s">
        <v>130</v>
      </c>
      <c r="B8" t="s">
        <v>52</v>
      </c>
      <c r="C8">
        <v>0.35</v>
      </c>
    </row>
    <row r="9" spans="1:3" x14ac:dyDescent="0.3">
      <c r="A9" t="s">
        <v>131</v>
      </c>
      <c r="B9" t="s">
        <v>52</v>
      </c>
      <c r="C9">
        <v>9.34</v>
      </c>
    </row>
    <row r="10" spans="1:3" x14ac:dyDescent="0.3">
      <c r="A10" t="s">
        <v>132</v>
      </c>
      <c r="B10" t="s">
        <v>52</v>
      </c>
      <c r="C10">
        <v>1.7</v>
      </c>
    </row>
    <row r="11" spans="1:3" x14ac:dyDescent="0.3">
      <c r="A11" t="s">
        <v>133</v>
      </c>
      <c r="B11" t="s">
        <v>52</v>
      </c>
      <c r="C11">
        <v>4.24</v>
      </c>
    </row>
    <row r="12" spans="1:3" x14ac:dyDescent="0.3">
      <c r="A12" t="s">
        <v>134</v>
      </c>
      <c r="B12" t="s">
        <v>52</v>
      </c>
      <c r="C12">
        <v>0.99</v>
      </c>
    </row>
    <row r="13" spans="1:3" x14ac:dyDescent="0.3">
      <c r="A13" t="s">
        <v>135</v>
      </c>
      <c r="B13" t="s">
        <v>52</v>
      </c>
      <c r="C13">
        <v>1.97</v>
      </c>
    </row>
    <row r="14" spans="1:3" x14ac:dyDescent="0.3">
      <c r="A14" t="s">
        <v>136</v>
      </c>
      <c r="B14" t="s">
        <v>52</v>
      </c>
      <c r="C14">
        <v>1.29</v>
      </c>
    </row>
    <row r="15" spans="1:3" x14ac:dyDescent="0.3">
      <c r="A15" t="s">
        <v>137</v>
      </c>
      <c r="B15" t="s">
        <v>52</v>
      </c>
      <c r="C15">
        <v>0</v>
      </c>
    </row>
    <row r="16" spans="1:3" x14ac:dyDescent="0.3">
      <c r="A16" t="s">
        <v>138</v>
      </c>
      <c r="B16" t="s">
        <v>52</v>
      </c>
      <c r="C16">
        <v>0</v>
      </c>
    </row>
    <row r="17" spans="1:3" x14ac:dyDescent="0.3">
      <c r="A17" t="s">
        <v>139</v>
      </c>
      <c r="B17" t="s">
        <v>52</v>
      </c>
      <c r="C17">
        <v>0</v>
      </c>
    </row>
    <row r="18" spans="1:3" x14ac:dyDescent="0.3">
      <c r="A18" t="s">
        <v>140</v>
      </c>
      <c r="B18" t="s">
        <v>52</v>
      </c>
      <c r="C18">
        <v>0</v>
      </c>
    </row>
    <row r="19" spans="1:3" x14ac:dyDescent="0.3">
      <c r="A19" t="s">
        <v>141</v>
      </c>
    </row>
    <row r="20" spans="1:3" x14ac:dyDescent="0.3">
      <c r="A20" t="s">
        <v>142</v>
      </c>
      <c r="B20" t="s">
        <v>143</v>
      </c>
      <c r="C20">
        <v>23</v>
      </c>
    </row>
    <row r="21" spans="1:3" x14ac:dyDescent="0.3">
      <c r="A21" t="s">
        <v>144</v>
      </c>
      <c r="B21" t="s">
        <v>143</v>
      </c>
      <c r="C21">
        <v>0.21</v>
      </c>
    </row>
    <row r="22" spans="1:3" x14ac:dyDescent="0.3">
      <c r="A22" t="s">
        <v>145</v>
      </c>
      <c r="B22" t="s">
        <v>143</v>
      </c>
      <c r="C22">
        <v>10</v>
      </c>
    </row>
    <row r="23" spans="1:3" x14ac:dyDescent="0.3">
      <c r="A23" t="s">
        <v>146</v>
      </c>
      <c r="B23" t="s">
        <v>143</v>
      </c>
      <c r="C23">
        <v>29</v>
      </c>
    </row>
    <row r="24" spans="1:3" x14ac:dyDescent="0.3">
      <c r="A24" t="s">
        <v>147</v>
      </c>
      <c r="B24" t="s">
        <v>143</v>
      </c>
      <c r="C24">
        <v>146</v>
      </c>
    </row>
    <row r="25" spans="1:3" x14ac:dyDescent="0.3">
      <c r="A25" t="s">
        <v>148</v>
      </c>
      <c r="B25" t="s">
        <v>143</v>
      </c>
      <c r="C25">
        <v>4</v>
      </c>
    </row>
    <row r="26" spans="1:3" x14ac:dyDescent="0.3">
      <c r="A26" t="s">
        <v>149</v>
      </c>
      <c r="B26" t="s">
        <v>143</v>
      </c>
      <c r="C26">
        <v>0.17</v>
      </c>
    </row>
    <row r="27" spans="1:3" x14ac:dyDescent="0.3">
      <c r="A27" t="s">
        <v>150</v>
      </c>
      <c r="B27" t="s">
        <v>143</v>
      </c>
      <c r="C27">
        <v>3.9E-2</v>
      </c>
    </row>
    <row r="28" spans="1:3" x14ac:dyDescent="0.3">
      <c r="A28" t="s">
        <v>151</v>
      </c>
      <c r="B28" t="s">
        <v>143</v>
      </c>
      <c r="C28">
        <v>0.129</v>
      </c>
    </row>
    <row r="29" spans="1:3" x14ac:dyDescent="0.3">
      <c r="A29" t="s">
        <v>152</v>
      </c>
      <c r="B29" t="s">
        <v>153</v>
      </c>
      <c r="C29">
        <v>0.5</v>
      </c>
    </row>
    <row r="30" spans="1:3" x14ac:dyDescent="0.3">
      <c r="A30" t="s">
        <v>154</v>
      </c>
      <c r="B30" t="s">
        <v>153</v>
      </c>
      <c r="C30">
        <v>1.1000000000000001</v>
      </c>
    </row>
    <row r="31" spans="1:3" x14ac:dyDescent="0.3">
      <c r="A31" t="s">
        <v>155</v>
      </c>
    </row>
    <row r="32" spans="1:3" x14ac:dyDescent="0.3">
      <c r="A32" t="s">
        <v>156</v>
      </c>
      <c r="B32" t="s">
        <v>143</v>
      </c>
      <c r="C32">
        <v>7.4</v>
      </c>
    </row>
    <row r="33" spans="1:3" x14ac:dyDescent="0.3">
      <c r="A33" t="s">
        <v>157</v>
      </c>
      <c r="B33" t="s">
        <v>143</v>
      </c>
      <c r="C33">
        <v>4.5999999999999999E-2</v>
      </c>
    </row>
    <row r="34" spans="1:3" x14ac:dyDescent="0.3">
      <c r="A34" t="s">
        <v>158</v>
      </c>
      <c r="B34" t="s">
        <v>143</v>
      </c>
      <c r="C34">
        <v>2.7E-2</v>
      </c>
    </row>
    <row r="35" spans="1:3" x14ac:dyDescent="0.3">
      <c r="A35" t="s">
        <v>159</v>
      </c>
      <c r="B35" t="s">
        <v>143</v>
      </c>
      <c r="C35">
        <v>0.11600000000000001</v>
      </c>
    </row>
    <row r="36" spans="1:3" x14ac:dyDescent="0.3">
      <c r="A36" t="s">
        <v>160</v>
      </c>
      <c r="B36" t="s">
        <v>143</v>
      </c>
      <c r="C36">
        <v>0.123</v>
      </c>
    </row>
    <row r="37" spans="1:3" x14ac:dyDescent="0.3">
      <c r="A37" t="s">
        <v>161</v>
      </c>
      <c r="B37" t="s">
        <v>143</v>
      </c>
      <c r="C37">
        <v>0.12</v>
      </c>
    </row>
    <row r="38" spans="1:3" x14ac:dyDescent="0.3">
      <c r="A38" t="s">
        <v>162</v>
      </c>
      <c r="B38" t="s">
        <v>153</v>
      </c>
      <c r="C38">
        <v>19</v>
      </c>
    </row>
    <row r="39" spans="1:3" x14ac:dyDescent="0.3">
      <c r="A39" t="s">
        <v>163</v>
      </c>
      <c r="B39" t="s">
        <v>153</v>
      </c>
      <c r="C39">
        <v>0</v>
      </c>
    </row>
    <row r="40" spans="1:3" x14ac:dyDescent="0.3">
      <c r="A40" t="s">
        <v>164</v>
      </c>
      <c r="B40" t="s">
        <v>153</v>
      </c>
      <c r="C40">
        <v>19</v>
      </c>
    </row>
    <row r="41" spans="1:3" x14ac:dyDescent="0.3">
      <c r="A41" t="s">
        <v>165</v>
      </c>
      <c r="B41" t="s">
        <v>153</v>
      </c>
      <c r="C41">
        <v>19</v>
      </c>
    </row>
    <row r="42" spans="1:3" x14ac:dyDescent="0.3">
      <c r="A42" t="s">
        <v>166</v>
      </c>
      <c r="B42" t="s">
        <v>143</v>
      </c>
      <c r="C42">
        <v>6.1</v>
      </c>
    </row>
    <row r="43" spans="1:3" x14ac:dyDescent="0.3">
      <c r="A43" t="s">
        <v>167</v>
      </c>
      <c r="B43" t="s">
        <v>143</v>
      </c>
      <c r="C43">
        <v>0.1</v>
      </c>
    </row>
    <row r="44" spans="1:3" x14ac:dyDescent="0.3">
      <c r="A44" t="s">
        <v>168</v>
      </c>
      <c r="B44" t="s">
        <v>153</v>
      </c>
      <c r="C44">
        <v>0</v>
      </c>
    </row>
    <row r="45" spans="1:3" x14ac:dyDescent="0.3">
      <c r="A45" t="s">
        <v>169</v>
      </c>
      <c r="B45" t="s">
        <v>153</v>
      </c>
      <c r="C45">
        <v>0</v>
      </c>
    </row>
    <row r="46" spans="1:3" x14ac:dyDescent="0.3">
      <c r="A46" t="s">
        <v>170</v>
      </c>
      <c r="B46" t="s">
        <v>153</v>
      </c>
      <c r="C46">
        <v>0</v>
      </c>
    </row>
    <row r="47" spans="1:3" x14ac:dyDescent="0.3">
      <c r="A47" t="s">
        <v>171</v>
      </c>
      <c r="B47" t="s">
        <v>153</v>
      </c>
      <c r="C47">
        <v>0</v>
      </c>
    </row>
    <row r="48" spans="1:3" x14ac:dyDescent="0.3">
      <c r="A48" t="s">
        <v>172</v>
      </c>
      <c r="B48" t="s">
        <v>153</v>
      </c>
      <c r="C48">
        <v>1</v>
      </c>
    </row>
    <row r="49" spans="1:3" x14ac:dyDescent="0.3">
      <c r="A49" t="s">
        <v>173</v>
      </c>
      <c r="B49" t="s">
        <v>153</v>
      </c>
      <c r="C49">
        <v>0</v>
      </c>
    </row>
    <row r="50" spans="1:3" x14ac:dyDescent="0.3">
      <c r="A50" t="s">
        <v>174</v>
      </c>
      <c r="B50" t="s">
        <v>153</v>
      </c>
      <c r="C50">
        <v>0</v>
      </c>
    </row>
    <row r="51" spans="1:3" x14ac:dyDescent="0.3">
      <c r="A51" t="s">
        <v>175</v>
      </c>
      <c r="B51" t="s">
        <v>176</v>
      </c>
      <c r="C51">
        <v>2</v>
      </c>
    </row>
    <row r="52" spans="1:3" x14ac:dyDescent="0.3">
      <c r="A52" t="s">
        <v>177</v>
      </c>
      <c r="B52" t="s">
        <v>153</v>
      </c>
      <c r="C52">
        <v>0</v>
      </c>
    </row>
    <row r="53" spans="1:3" x14ac:dyDescent="0.3">
      <c r="A53" t="s">
        <v>178</v>
      </c>
      <c r="B53" t="s">
        <v>153</v>
      </c>
      <c r="C53">
        <v>4</v>
      </c>
    </row>
    <row r="54" spans="1:3" x14ac:dyDescent="0.3">
      <c r="A54" t="s">
        <v>179</v>
      </c>
      <c r="B54" t="s">
        <v>143</v>
      </c>
      <c r="C54">
        <v>0.02</v>
      </c>
    </row>
    <row r="55" spans="1:3" x14ac:dyDescent="0.3">
      <c r="A55" t="s">
        <v>180</v>
      </c>
      <c r="B55" t="s">
        <v>143</v>
      </c>
      <c r="C55">
        <v>0</v>
      </c>
    </row>
    <row r="56" spans="1:3" x14ac:dyDescent="0.3">
      <c r="A56" t="s">
        <v>181</v>
      </c>
      <c r="B56" t="s">
        <v>143</v>
      </c>
      <c r="C56">
        <v>0</v>
      </c>
    </row>
    <row r="57" spans="1:3" x14ac:dyDescent="0.3">
      <c r="A57" t="s">
        <v>182</v>
      </c>
      <c r="B57" t="s">
        <v>143</v>
      </c>
      <c r="C57">
        <v>0</v>
      </c>
    </row>
    <row r="58" spans="1:3" x14ac:dyDescent="0.3">
      <c r="A58" t="s">
        <v>183</v>
      </c>
      <c r="B58" t="s">
        <v>143</v>
      </c>
      <c r="C58">
        <v>0</v>
      </c>
    </row>
    <row r="59" spans="1:3" x14ac:dyDescent="0.3">
      <c r="A59" t="s">
        <v>184</v>
      </c>
      <c r="B59" t="s">
        <v>153</v>
      </c>
      <c r="C59">
        <v>0</v>
      </c>
    </row>
    <row r="60" spans="1:3" x14ac:dyDescent="0.3">
      <c r="A60" t="s">
        <v>185</v>
      </c>
      <c r="B60" t="s">
        <v>176</v>
      </c>
      <c r="C60">
        <v>0</v>
      </c>
    </row>
    <row r="61" spans="1:3" x14ac:dyDescent="0.3">
      <c r="A61" t="s">
        <v>186</v>
      </c>
      <c r="B61" t="s">
        <v>153</v>
      </c>
      <c r="C61">
        <v>0.4</v>
      </c>
    </row>
    <row r="62" spans="1:3" x14ac:dyDescent="0.3">
      <c r="A62" t="s">
        <v>187</v>
      </c>
    </row>
    <row r="63" spans="1:3" x14ac:dyDescent="0.3">
      <c r="A63" t="s">
        <v>188</v>
      </c>
      <c r="B63" t="s">
        <v>52</v>
      </c>
      <c r="C63">
        <v>4.2000000000000003E-2</v>
      </c>
    </row>
    <row r="64" spans="1:3" x14ac:dyDescent="0.3">
      <c r="A64" s="4">
        <v>0.16666666666666666</v>
      </c>
      <c r="B64" t="s">
        <v>52</v>
      </c>
      <c r="C64">
        <v>0</v>
      </c>
    </row>
    <row r="65" spans="1:3" x14ac:dyDescent="0.3">
      <c r="A65" s="4">
        <v>0.25</v>
      </c>
      <c r="B65" t="s">
        <v>52</v>
      </c>
      <c r="C65">
        <v>0</v>
      </c>
    </row>
    <row r="66" spans="1:3" x14ac:dyDescent="0.3">
      <c r="A66" s="4">
        <v>0.33333333333333331</v>
      </c>
      <c r="B66" t="s">
        <v>52</v>
      </c>
      <c r="C66">
        <v>0</v>
      </c>
    </row>
    <row r="67" spans="1:3" x14ac:dyDescent="0.3">
      <c r="A67" s="4">
        <v>0.41666666666666669</v>
      </c>
      <c r="B67" t="s">
        <v>52</v>
      </c>
      <c r="C67">
        <v>0</v>
      </c>
    </row>
    <row r="68" spans="1:3" x14ac:dyDescent="0.3">
      <c r="A68" s="4">
        <v>0.5</v>
      </c>
      <c r="B68" t="s">
        <v>52</v>
      </c>
      <c r="C68">
        <v>0</v>
      </c>
    </row>
    <row r="69" spans="1:3" x14ac:dyDescent="0.3">
      <c r="A69" s="4">
        <v>0.58333333333333337</v>
      </c>
      <c r="B69" t="s">
        <v>52</v>
      </c>
      <c r="C69">
        <v>4.0000000000000001E-3</v>
      </c>
    </row>
    <row r="70" spans="1:3" x14ac:dyDescent="0.3">
      <c r="A70" s="4">
        <v>0.625</v>
      </c>
      <c r="B70" t="s">
        <v>52</v>
      </c>
      <c r="C70">
        <v>0</v>
      </c>
    </row>
    <row r="71" spans="1:3" x14ac:dyDescent="0.3">
      <c r="A71" s="4">
        <v>0.66666666666666663</v>
      </c>
      <c r="B71" t="s">
        <v>52</v>
      </c>
      <c r="C71">
        <v>3.4000000000000002E-2</v>
      </c>
    </row>
    <row r="72" spans="1:3" x14ac:dyDescent="0.3">
      <c r="A72" s="4">
        <v>0.70833333333333337</v>
      </c>
      <c r="B72" t="s">
        <v>52</v>
      </c>
      <c r="C72">
        <v>0</v>
      </c>
    </row>
    <row r="73" spans="1:3" x14ac:dyDescent="0.3">
      <c r="A73" s="4">
        <v>0.75</v>
      </c>
      <c r="B73" t="s">
        <v>52</v>
      </c>
      <c r="C73">
        <v>4.0000000000000001E-3</v>
      </c>
    </row>
    <row r="74" spans="1:3" x14ac:dyDescent="0.3">
      <c r="A74" s="4">
        <v>0.83333333333333337</v>
      </c>
      <c r="B74" t="s">
        <v>52</v>
      </c>
      <c r="C74">
        <v>0</v>
      </c>
    </row>
    <row r="75" spans="1:3" x14ac:dyDescent="0.3">
      <c r="A75" s="4">
        <v>0.91666666666666663</v>
      </c>
      <c r="B75" t="s">
        <v>52</v>
      </c>
      <c r="C75">
        <v>0</v>
      </c>
    </row>
    <row r="76" spans="1:3" x14ac:dyDescent="0.3">
      <c r="A76" s="5">
        <v>1</v>
      </c>
      <c r="B76" t="s">
        <v>52</v>
      </c>
      <c r="C76">
        <v>0</v>
      </c>
    </row>
    <row r="77" spans="1:3" x14ac:dyDescent="0.3">
      <c r="A77" t="s">
        <v>189</v>
      </c>
      <c r="B77" t="s">
        <v>52</v>
      </c>
      <c r="C77">
        <v>1.2999999999999999E-2</v>
      </c>
    </row>
    <row r="78" spans="1:3" x14ac:dyDescent="0.3">
      <c r="A78" s="4">
        <v>0.58402777777777781</v>
      </c>
      <c r="B78" t="s">
        <v>52</v>
      </c>
      <c r="C78">
        <v>0</v>
      </c>
    </row>
    <row r="79" spans="1:3" x14ac:dyDescent="0.3">
      <c r="A79" s="4">
        <v>0.62569444444444444</v>
      </c>
      <c r="B79" t="s">
        <v>52</v>
      </c>
      <c r="C79">
        <v>0</v>
      </c>
    </row>
    <row r="80" spans="1:3" x14ac:dyDescent="0.3">
      <c r="A80" t="s">
        <v>190</v>
      </c>
      <c r="B80" t="s">
        <v>52</v>
      </c>
      <c r="C80">
        <v>0</v>
      </c>
    </row>
    <row r="81" spans="1:3" x14ac:dyDescent="0.3">
      <c r="A81" s="4">
        <v>0.7090277777777777</v>
      </c>
      <c r="B81" t="s">
        <v>52</v>
      </c>
      <c r="C81">
        <v>0</v>
      </c>
    </row>
    <row r="82" spans="1:3" x14ac:dyDescent="0.3">
      <c r="A82" t="s">
        <v>191</v>
      </c>
      <c r="B82" t="s">
        <v>52</v>
      </c>
      <c r="C82">
        <v>1.2999999999999999E-2</v>
      </c>
    </row>
    <row r="83" spans="1:3" x14ac:dyDescent="0.3">
      <c r="A83" s="4">
        <v>0.8340277777777777</v>
      </c>
      <c r="B83" t="s">
        <v>52</v>
      </c>
      <c r="C83">
        <v>0</v>
      </c>
    </row>
    <row r="84" spans="1:3" x14ac:dyDescent="0.3">
      <c r="A84" t="s">
        <v>192</v>
      </c>
      <c r="B84" t="s">
        <v>52</v>
      </c>
      <c r="C84">
        <v>0</v>
      </c>
    </row>
    <row r="85" spans="1:3" x14ac:dyDescent="0.3">
      <c r="A85" t="s">
        <v>193</v>
      </c>
      <c r="B85" t="s">
        <v>52</v>
      </c>
      <c r="C85">
        <v>1.7000000000000001E-2</v>
      </c>
    </row>
    <row r="86" spans="1:3" x14ac:dyDescent="0.3">
      <c r="A86" t="s">
        <v>194</v>
      </c>
      <c r="B86" t="s">
        <v>52</v>
      </c>
      <c r="C86">
        <v>1.2999999999999999E-2</v>
      </c>
    </row>
    <row r="87" spans="1:3" x14ac:dyDescent="0.3">
      <c r="A87" t="s">
        <v>195</v>
      </c>
      <c r="B87" t="s">
        <v>52</v>
      </c>
      <c r="C87">
        <v>4.0000000000000001E-3</v>
      </c>
    </row>
    <row r="88" spans="1:3" x14ac:dyDescent="0.3">
      <c r="A88" s="4">
        <v>0.75277777777777777</v>
      </c>
      <c r="B88" t="s">
        <v>52</v>
      </c>
      <c r="C88">
        <v>0</v>
      </c>
    </row>
    <row r="89" spans="1:3" x14ac:dyDescent="0.3">
      <c r="A89" t="s">
        <v>196</v>
      </c>
      <c r="B89" t="s">
        <v>52</v>
      </c>
      <c r="C89">
        <v>0</v>
      </c>
    </row>
    <row r="90" spans="1:3" x14ac:dyDescent="0.3">
      <c r="A90" t="s">
        <v>197</v>
      </c>
      <c r="B90" t="s">
        <v>52</v>
      </c>
      <c r="C90">
        <v>0</v>
      </c>
    </row>
    <row r="91" spans="1:3" x14ac:dyDescent="0.3">
      <c r="A91" t="s">
        <v>198</v>
      </c>
      <c r="B91" t="s">
        <v>52</v>
      </c>
      <c r="C91">
        <v>0</v>
      </c>
    </row>
    <row r="92" spans="1:3" x14ac:dyDescent="0.3">
      <c r="A92" t="s">
        <v>199</v>
      </c>
      <c r="B92" t="s">
        <v>52</v>
      </c>
      <c r="C92">
        <v>0</v>
      </c>
    </row>
    <row r="93" spans="1:3" x14ac:dyDescent="0.3">
      <c r="A93" t="s">
        <v>200</v>
      </c>
      <c r="B93" t="s">
        <v>52</v>
      </c>
      <c r="C93">
        <v>0</v>
      </c>
    </row>
    <row r="94" spans="1:3" x14ac:dyDescent="0.3">
      <c r="A94" t="s">
        <v>201</v>
      </c>
      <c r="B94" t="s">
        <v>52</v>
      </c>
      <c r="C94">
        <v>0</v>
      </c>
    </row>
    <row r="95" spans="1:3" x14ac:dyDescent="0.3">
      <c r="A95" t="s">
        <v>202</v>
      </c>
      <c r="B95" t="s">
        <v>52</v>
      </c>
      <c r="C95">
        <v>0</v>
      </c>
    </row>
    <row r="96" spans="1:3" x14ac:dyDescent="0.3">
      <c r="A96" t="s">
        <v>203</v>
      </c>
      <c r="B96" t="s">
        <v>143</v>
      </c>
      <c r="C96">
        <v>0</v>
      </c>
    </row>
    <row r="97" spans="1:3" x14ac:dyDescent="0.3">
      <c r="A97" t="s">
        <v>204</v>
      </c>
      <c r="B97" t="s">
        <v>143</v>
      </c>
      <c r="C97">
        <v>15</v>
      </c>
    </row>
    <row r="98" spans="1:3" x14ac:dyDescent="0.3">
      <c r="A98" t="s">
        <v>205</v>
      </c>
    </row>
    <row r="99" spans="1:3" x14ac:dyDescent="0.3">
      <c r="A99" t="s">
        <v>206</v>
      </c>
      <c r="B99" t="s">
        <v>52</v>
      </c>
      <c r="C99">
        <v>1.4E-2</v>
      </c>
    </row>
    <row r="100" spans="1:3" x14ac:dyDescent="0.3">
      <c r="A100" t="s">
        <v>207</v>
      </c>
      <c r="B100" t="s">
        <v>52</v>
      </c>
      <c r="C100">
        <v>2.1000000000000001E-2</v>
      </c>
    </row>
    <row r="101" spans="1:3" x14ac:dyDescent="0.3">
      <c r="A101" t="s">
        <v>208</v>
      </c>
      <c r="B101" t="s">
        <v>52</v>
      </c>
      <c r="C101">
        <v>1.4E-2</v>
      </c>
    </row>
    <row r="102" spans="1:3" x14ac:dyDescent="0.3">
      <c r="A102" t="s">
        <v>209</v>
      </c>
      <c r="B102" t="s">
        <v>52</v>
      </c>
      <c r="C102">
        <v>2.5000000000000001E-2</v>
      </c>
    </row>
    <row r="103" spans="1:3" x14ac:dyDescent="0.3">
      <c r="A103" t="s">
        <v>210</v>
      </c>
      <c r="B103" t="s">
        <v>52</v>
      </c>
      <c r="C103">
        <v>3.9E-2</v>
      </c>
    </row>
    <row r="104" spans="1:3" x14ac:dyDescent="0.3">
      <c r="A104" t="s">
        <v>211</v>
      </c>
      <c r="B104" t="s">
        <v>52</v>
      </c>
      <c r="C104">
        <v>2E-3</v>
      </c>
    </row>
    <row r="105" spans="1:3" x14ac:dyDescent="0.3">
      <c r="A105" t="s">
        <v>212</v>
      </c>
      <c r="B105" t="s">
        <v>52</v>
      </c>
      <c r="C105">
        <v>4.0000000000000001E-3</v>
      </c>
    </row>
    <row r="106" spans="1:3" x14ac:dyDescent="0.3">
      <c r="A106" t="s">
        <v>213</v>
      </c>
      <c r="B106" t="s">
        <v>52</v>
      </c>
      <c r="C106">
        <v>2.5000000000000001E-2</v>
      </c>
    </row>
    <row r="107" spans="1:3" x14ac:dyDescent="0.3">
      <c r="A107" t="s">
        <v>214</v>
      </c>
      <c r="B107" t="s">
        <v>52</v>
      </c>
      <c r="C107">
        <v>1.4E-2</v>
      </c>
    </row>
    <row r="108" spans="1:3" x14ac:dyDescent="0.3">
      <c r="A108" t="s">
        <v>215</v>
      </c>
      <c r="B108" t="s">
        <v>52</v>
      </c>
      <c r="C108">
        <v>2.1000000000000001E-2</v>
      </c>
    </row>
    <row r="109" spans="1:3" x14ac:dyDescent="0.3">
      <c r="A109" t="s">
        <v>216</v>
      </c>
      <c r="B109" t="s">
        <v>52</v>
      </c>
      <c r="C109">
        <v>0.104</v>
      </c>
    </row>
    <row r="110" spans="1:3" x14ac:dyDescent="0.3">
      <c r="A110" t="s">
        <v>217</v>
      </c>
      <c r="B110" t="s">
        <v>52</v>
      </c>
      <c r="C110">
        <v>1.4E-2</v>
      </c>
    </row>
    <row r="111" spans="1:3" x14ac:dyDescent="0.3">
      <c r="A111" t="s">
        <v>218</v>
      </c>
      <c r="B111" t="s">
        <v>52</v>
      </c>
      <c r="C111">
        <v>2.1000000000000001E-2</v>
      </c>
    </row>
    <row r="112" spans="1:3" x14ac:dyDescent="0.3">
      <c r="A112" t="s">
        <v>219</v>
      </c>
      <c r="B112" t="s">
        <v>52</v>
      </c>
      <c r="C112">
        <v>9.0999999999999998E-2</v>
      </c>
    </row>
    <row r="113" spans="1:3" x14ac:dyDescent="0.3">
      <c r="A113" t="s">
        <v>220</v>
      </c>
      <c r="B113" t="s">
        <v>52</v>
      </c>
      <c r="C113">
        <v>0.25800000000000001</v>
      </c>
    </row>
    <row r="114" spans="1:3" x14ac:dyDescent="0.3">
      <c r="A114" t="s">
        <v>221</v>
      </c>
      <c r="B114" t="s">
        <v>52</v>
      </c>
      <c r="C114">
        <v>2.5000000000000001E-2</v>
      </c>
    </row>
    <row r="115" spans="1:3" x14ac:dyDescent="0.3">
      <c r="A115" t="s">
        <v>222</v>
      </c>
      <c r="B115" t="s">
        <v>52</v>
      </c>
      <c r="C115">
        <v>1.2E-2</v>
      </c>
    </row>
    <row r="116" spans="1:3" x14ac:dyDescent="0.3">
      <c r="A116" t="s">
        <v>223</v>
      </c>
      <c r="B116" t="s">
        <v>52</v>
      </c>
      <c r="C116">
        <v>2.1000000000000001E-2</v>
      </c>
    </row>
    <row r="117" spans="1:3" x14ac:dyDescent="0.3">
      <c r="A117" t="s">
        <v>224</v>
      </c>
    </row>
    <row r="118" spans="1:3" x14ac:dyDescent="0.3">
      <c r="A118" t="s">
        <v>225</v>
      </c>
      <c r="B118" t="s">
        <v>52</v>
      </c>
      <c r="C118">
        <v>0</v>
      </c>
    </row>
    <row r="119" spans="1:3" x14ac:dyDescent="0.3">
      <c r="A119" t="s">
        <v>226</v>
      </c>
      <c r="B119" t="s">
        <v>143</v>
      </c>
      <c r="C119">
        <v>0</v>
      </c>
    </row>
    <row r="120" spans="1:3" x14ac:dyDescent="0.3">
      <c r="A120" t="s">
        <v>227</v>
      </c>
      <c r="B120" t="s">
        <v>143</v>
      </c>
      <c r="C120">
        <v>0</v>
      </c>
    </row>
    <row r="121" spans="1:3" x14ac:dyDescent="0.3">
      <c r="A121" t="s">
        <v>228</v>
      </c>
    </row>
    <row r="122" spans="1:3" x14ac:dyDescent="0.3">
      <c r="A122" t="s">
        <v>229</v>
      </c>
    </row>
    <row r="123" spans="1:3" x14ac:dyDescent="0.3">
      <c r="A123" t="s">
        <v>230</v>
      </c>
      <c r="B123" t="s">
        <v>143</v>
      </c>
      <c r="C123">
        <v>0</v>
      </c>
    </row>
    <row r="124" spans="1:3" x14ac:dyDescent="0.3">
      <c r="A124" t="s">
        <v>231</v>
      </c>
      <c r="B124" t="s">
        <v>143</v>
      </c>
      <c r="C124">
        <v>0</v>
      </c>
    </row>
    <row r="125" spans="1:3" x14ac:dyDescent="0.3">
      <c r="A125" t="s">
        <v>232</v>
      </c>
      <c r="B125" t="s">
        <v>143</v>
      </c>
      <c r="C125">
        <v>0</v>
      </c>
    </row>
    <row r="126" spans="1:3" x14ac:dyDescent="0.3">
      <c r="A126" t="s">
        <v>233</v>
      </c>
      <c r="B126" t="s">
        <v>143</v>
      </c>
      <c r="C126">
        <v>0</v>
      </c>
    </row>
    <row r="127" spans="1:3" x14ac:dyDescent="0.3">
      <c r="A127" t="s">
        <v>234</v>
      </c>
      <c r="B127" t="s">
        <v>143</v>
      </c>
      <c r="C127">
        <v>0</v>
      </c>
    </row>
    <row r="128" spans="1:3" x14ac:dyDescent="0.3">
      <c r="A128" t="s">
        <v>235</v>
      </c>
      <c r="B128" t="s">
        <v>143</v>
      </c>
      <c r="C128">
        <v>0</v>
      </c>
    </row>
    <row r="129" spans="1:3" x14ac:dyDescent="0.3">
      <c r="A129" t="s">
        <v>236</v>
      </c>
    </row>
    <row r="130" spans="1:3" x14ac:dyDescent="0.3">
      <c r="A130" t="s">
        <v>237</v>
      </c>
      <c r="B130" t="s">
        <v>143</v>
      </c>
      <c r="C130">
        <v>0</v>
      </c>
    </row>
    <row r="131" spans="1:3" x14ac:dyDescent="0.3">
      <c r="A131" t="s">
        <v>238</v>
      </c>
      <c r="B131" t="s">
        <v>143</v>
      </c>
      <c r="C131">
        <v>0</v>
      </c>
    </row>
    <row r="132" spans="1:3" x14ac:dyDescent="0.3">
      <c r="A132" t="s">
        <v>239</v>
      </c>
    </row>
    <row r="133" spans="1:3" x14ac:dyDescent="0.3">
      <c r="A133" t="s">
        <v>240</v>
      </c>
      <c r="B133" t="s">
        <v>143</v>
      </c>
      <c r="C133">
        <v>5</v>
      </c>
    </row>
    <row r="134" spans="1:3" x14ac:dyDescent="0.3">
      <c r="A134" t="s">
        <v>241</v>
      </c>
      <c r="B134" t="s">
        <v>143</v>
      </c>
      <c r="C134">
        <v>0.7</v>
      </c>
    </row>
    <row r="135" spans="1:3" x14ac:dyDescent="0.3">
      <c r="A135" t="s">
        <v>242</v>
      </c>
      <c r="B135" t="s">
        <v>143</v>
      </c>
      <c r="C135">
        <v>0</v>
      </c>
    </row>
    <row r="136" spans="1:3" x14ac:dyDescent="0.3">
      <c r="A136" t="s">
        <v>243</v>
      </c>
      <c r="B136" t="s">
        <v>143</v>
      </c>
      <c r="C136">
        <v>20.3</v>
      </c>
    </row>
    <row r="137" spans="1:3" x14ac:dyDescent="0.3">
      <c r="A137" t="s">
        <v>244</v>
      </c>
    </row>
    <row r="138" spans="1:3" x14ac:dyDescent="0.3">
      <c r="A138" t="s">
        <v>245</v>
      </c>
      <c r="B138" t="s">
        <v>143</v>
      </c>
      <c r="C138">
        <v>0</v>
      </c>
    </row>
    <row r="139" spans="1:3" x14ac:dyDescent="0.3">
      <c r="A139" t="s">
        <v>246</v>
      </c>
      <c r="B139" t="s">
        <v>143</v>
      </c>
      <c r="C139">
        <v>0</v>
      </c>
    </row>
    <row r="140" spans="1:3" x14ac:dyDescent="0.3">
      <c r="A140" t="s">
        <v>247</v>
      </c>
      <c r="B140" t="s">
        <v>143</v>
      </c>
      <c r="C140">
        <v>0</v>
      </c>
    </row>
    <row r="141" spans="1:3" x14ac:dyDescent="0.3">
      <c r="A141" t="s">
        <v>248</v>
      </c>
    </row>
    <row r="142" spans="1:3" x14ac:dyDescent="0.3">
      <c r="A142" t="s">
        <v>249</v>
      </c>
      <c r="B142" t="s">
        <v>143</v>
      </c>
      <c r="C142">
        <v>0</v>
      </c>
    </row>
    <row r="143" spans="1:3" x14ac:dyDescent="0.3">
      <c r="A143" t="s">
        <v>250</v>
      </c>
      <c r="B143" t="s">
        <v>143</v>
      </c>
      <c r="C143">
        <v>0</v>
      </c>
    </row>
    <row r="144" spans="1:3" x14ac:dyDescent="0.3">
      <c r="A144" t="s">
        <v>251</v>
      </c>
      <c r="B144" t="s">
        <v>143</v>
      </c>
      <c r="C144">
        <v>0</v>
      </c>
    </row>
    <row r="145" spans="1:3" x14ac:dyDescent="0.3">
      <c r="A145" t="s">
        <v>252</v>
      </c>
      <c r="B145" t="s">
        <v>143</v>
      </c>
      <c r="C145">
        <v>0</v>
      </c>
    </row>
    <row r="146" spans="1:3" x14ac:dyDescent="0.3">
      <c r="A146" t="s">
        <v>253</v>
      </c>
      <c r="B146" t="s">
        <v>143</v>
      </c>
      <c r="C14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B2" sqref="B2"/>
    </sheetView>
  </sheetViews>
  <sheetFormatPr defaultRowHeight="14.4" x14ac:dyDescent="0.3"/>
  <cols>
    <col min="1" max="1" width="18.109375" customWidth="1"/>
    <col min="2" max="2" width="9.6640625" customWidth="1"/>
    <col min="3" max="3" width="8.6640625" customWidth="1"/>
    <col min="4" max="4" width="11.5546875" customWidth="1"/>
  </cols>
  <sheetData>
    <row r="1" spans="1:6" ht="28.8" x14ac:dyDescent="0.3">
      <c r="A1" s="167" t="s">
        <v>54</v>
      </c>
      <c r="B1" s="167" t="s">
        <v>55</v>
      </c>
      <c r="C1" s="167" t="s">
        <v>57</v>
      </c>
      <c r="D1" s="167" t="s">
        <v>109</v>
      </c>
      <c r="E1" s="167" t="s">
        <v>58</v>
      </c>
      <c r="F1" s="167" t="s">
        <v>60</v>
      </c>
    </row>
    <row r="2" spans="1:6" x14ac:dyDescent="0.3">
      <c r="A2" s="166" t="s">
        <v>16</v>
      </c>
      <c r="B2" s="166"/>
      <c r="C2" s="166"/>
      <c r="D2" s="166"/>
      <c r="E2" s="166"/>
      <c r="F2" s="166"/>
    </row>
    <row r="3" spans="1:6" x14ac:dyDescent="0.3">
      <c r="A3" s="166" t="s">
        <v>496</v>
      </c>
      <c r="B3" s="166"/>
      <c r="C3" s="166"/>
      <c r="D3" s="166"/>
      <c r="E3" s="166"/>
      <c r="F3" s="166"/>
    </row>
    <row r="4" spans="1:6" x14ac:dyDescent="0.3">
      <c r="A4" s="166" t="s">
        <v>498</v>
      </c>
      <c r="B4" s="166"/>
      <c r="C4" s="166"/>
      <c r="D4" s="166"/>
      <c r="E4" s="166"/>
      <c r="F4" s="166"/>
    </row>
    <row r="5" spans="1:6" x14ac:dyDescent="0.3">
      <c r="A5" s="166" t="s">
        <v>499</v>
      </c>
      <c r="B5" s="166"/>
      <c r="C5" s="166"/>
      <c r="D5" s="166"/>
      <c r="E5" s="166"/>
      <c r="F5" s="166"/>
    </row>
    <row r="6" spans="1:6" x14ac:dyDescent="0.3">
      <c r="A6" s="166" t="s">
        <v>500</v>
      </c>
      <c r="B6" s="166"/>
      <c r="C6" s="166"/>
      <c r="D6" s="166"/>
      <c r="E6" s="166"/>
      <c r="F6" s="166"/>
    </row>
    <row r="7" spans="1:6" x14ac:dyDescent="0.3">
      <c r="A7" s="166" t="s">
        <v>501</v>
      </c>
      <c r="B7" s="166"/>
      <c r="C7" s="166"/>
      <c r="D7" s="166"/>
      <c r="E7" s="166"/>
      <c r="F7" s="166"/>
    </row>
    <row r="8" spans="1:6" x14ac:dyDescent="0.3">
      <c r="A8" s="166" t="s">
        <v>502</v>
      </c>
      <c r="B8" s="166"/>
      <c r="C8" s="166"/>
      <c r="D8" s="166"/>
      <c r="E8" s="166"/>
      <c r="F8" s="166"/>
    </row>
    <row r="9" spans="1:6" x14ac:dyDescent="0.3">
      <c r="A9" s="166" t="s">
        <v>503</v>
      </c>
      <c r="B9" s="166"/>
      <c r="C9" s="166"/>
      <c r="D9" s="166"/>
      <c r="E9" s="166"/>
      <c r="F9" s="166"/>
    </row>
    <row r="10" spans="1:6" x14ac:dyDescent="0.3">
      <c r="A10" s="166" t="s">
        <v>504</v>
      </c>
      <c r="B10" s="166"/>
      <c r="C10" s="166"/>
      <c r="D10" s="166"/>
      <c r="E10" s="166"/>
      <c r="F10" s="166"/>
    </row>
    <row r="11" spans="1:6" x14ac:dyDescent="0.3">
      <c r="A11" s="166" t="s">
        <v>505</v>
      </c>
      <c r="B11" s="166"/>
      <c r="C11" s="166"/>
      <c r="D11" s="166"/>
      <c r="E11" s="166"/>
      <c r="F11" s="166"/>
    </row>
    <row r="12" spans="1:6" x14ac:dyDescent="0.3">
      <c r="A12" s="166" t="s">
        <v>544</v>
      </c>
      <c r="B12" s="166"/>
      <c r="C12" s="166"/>
      <c r="D12" s="166"/>
      <c r="E12" s="166"/>
      <c r="F12" s="166"/>
    </row>
    <row r="13" spans="1:6" x14ac:dyDescent="0.3">
      <c r="A13" s="166" t="s">
        <v>506</v>
      </c>
      <c r="B13" s="166"/>
      <c r="C13" s="166"/>
      <c r="D13" s="166"/>
      <c r="E13" s="166"/>
      <c r="F13" s="166"/>
    </row>
    <row r="14" spans="1:6" x14ac:dyDescent="0.3">
      <c r="A14" s="166" t="s">
        <v>507</v>
      </c>
      <c r="B14" s="166"/>
      <c r="C14" s="166"/>
      <c r="D14" s="166"/>
      <c r="E14" s="166"/>
      <c r="F14" s="166"/>
    </row>
    <row r="15" spans="1:6" x14ac:dyDescent="0.3">
      <c r="A15" s="166" t="s">
        <v>508</v>
      </c>
      <c r="B15" s="166"/>
      <c r="C15" s="166"/>
      <c r="D15" s="166"/>
      <c r="E15" s="166"/>
      <c r="F15" s="166"/>
    </row>
    <row r="16" spans="1:6" x14ac:dyDescent="0.3">
      <c r="A16" s="166" t="s">
        <v>509</v>
      </c>
      <c r="B16" s="166"/>
      <c r="C16" s="166"/>
      <c r="D16" s="166"/>
      <c r="E16" s="166"/>
      <c r="F16" s="166"/>
    </row>
    <row r="17" spans="1:6" x14ac:dyDescent="0.3">
      <c r="A17" s="166" t="s">
        <v>510</v>
      </c>
      <c r="B17" s="166"/>
      <c r="C17" s="166"/>
      <c r="D17" s="166"/>
      <c r="E17" s="166"/>
      <c r="F17" s="166"/>
    </row>
    <row r="18" spans="1:6" x14ac:dyDescent="0.3">
      <c r="A18" s="166" t="s">
        <v>511</v>
      </c>
      <c r="B18" s="166"/>
      <c r="C18" s="166"/>
      <c r="D18" s="166"/>
      <c r="E18" s="166"/>
      <c r="F18" s="166"/>
    </row>
    <row r="19" spans="1:6" x14ac:dyDescent="0.3">
      <c r="A19" s="166" t="s">
        <v>512</v>
      </c>
      <c r="B19" s="166"/>
      <c r="C19" s="166"/>
      <c r="D19" s="166"/>
      <c r="E19" s="166"/>
      <c r="F19" s="166"/>
    </row>
    <row r="20" spans="1:6" x14ac:dyDescent="0.3">
      <c r="A20" s="166" t="s">
        <v>513</v>
      </c>
      <c r="B20" s="166"/>
      <c r="C20" s="166"/>
      <c r="D20" s="166"/>
      <c r="E20" s="166"/>
      <c r="F20" s="166"/>
    </row>
    <row r="21" spans="1:6" x14ac:dyDescent="0.3">
      <c r="A21" s="166" t="s">
        <v>514</v>
      </c>
      <c r="B21" s="166"/>
      <c r="C21" s="166"/>
      <c r="D21" s="166"/>
      <c r="E21" s="166"/>
      <c r="F21" s="166"/>
    </row>
    <row r="22" spans="1:6" x14ac:dyDescent="0.3">
      <c r="A22" s="166" t="s">
        <v>515</v>
      </c>
      <c r="B22" s="166"/>
      <c r="C22" s="166"/>
      <c r="D22" s="166"/>
      <c r="E22" s="166"/>
      <c r="F22" s="166"/>
    </row>
    <row r="23" spans="1:6" x14ac:dyDescent="0.3">
      <c r="A23" s="166" t="s">
        <v>516</v>
      </c>
      <c r="B23" s="166"/>
      <c r="C23" s="166"/>
      <c r="D23" s="166"/>
      <c r="E23" s="166"/>
      <c r="F23" s="166"/>
    </row>
    <row r="24" spans="1:6" x14ac:dyDescent="0.3">
      <c r="A24" s="166" t="s">
        <v>517</v>
      </c>
      <c r="B24" s="166"/>
      <c r="C24" s="166"/>
      <c r="D24" s="166"/>
      <c r="E24" s="166"/>
      <c r="F24" s="166"/>
    </row>
    <row r="25" spans="1:6" x14ac:dyDescent="0.3">
      <c r="A25" s="166" t="s">
        <v>518</v>
      </c>
      <c r="B25" s="166"/>
      <c r="C25" s="166"/>
      <c r="D25" s="166"/>
      <c r="E25" s="166"/>
      <c r="F25" s="166"/>
    </row>
    <row r="26" spans="1:6" x14ac:dyDescent="0.3">
      <c r="A26" s="166" t="s">
        <v>519</v>
      </c>
      <c r="B26" s="166"/>
      <c r="C26" s="166"/>
      <c r="D26" s="166"/>
      <c r="E26" s="166"/>
      <c r="F26" s="166"/>
    </row>
    <row r="27" spans="1:6" x14ac:dyDescent="0.3">
      <c r="A27" s="166" t="s">
        <v>520</v>
      </c>
      <c r="B27" s="166"/>
      <c r="C27" s="166"/>
      <c r="D27" s="166"/>
      <c r="E27" s="166"/>
      <c r="F27" s="166"/>
    </row>
    <row r="28" spans="1:6" x14ac:dyDescent="0.3">
      <c r="A28" s="166" t="s">
        <v>521</v>
      </c>
      <c r="B28" s="166"/>
      <c r="C28" s="166"/>
      <c r="D28" s="166"/>
      <c r="E28" s="166"/>
      <c r="F28" s="166"/>
    </row>
    <row r="29" spans="1:6" x14ac:dyDescent="0.3">
      <c r="A29" s="166" t="s">
        <v>591</v>
      </c>
      <c r="B29" s="166"/>
      <c r="C29" s="166"/>
      <c r="D29" s="166"/>
      <c r="E29" s="166"/>
      <c r="F29" s="166"/>
    </row>
    <row r="30" spans="1:6" x14ac:dyDescent="0.3">
      <c r="A30" s="166" t="s">
        <v>597</v>
      </c>
      <c r="B30" s="166"/>
      <c r="C30" s="166"/>
      <c r="D30" s="166"/>
      <c r="E30" s="166"/>
      <c r="F30" s="166"/>
    </row>
    <row r="31" spans="1:6" x14ac:dyDescent="0.3">
      <c r="A31" s="166" t="s">
        <v>598</v>
      </c>
      <c r="B31" s="166"/>
      <c r="C31" s="166"/>
      <c r="D31" s="166"/>
      <c r="E31" s="166"/>
      <c r="F31" s="16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Final</vt:lpstr>
      <vt:lpstr>Sheet1</vt:lpstr>
      <vt:lpstr>Horizontal</vt:lpstr>
      <vt:lpstr>Grocery</vt:lpstr>
      <vt:lpstr>Sheet3</vt:lpstr>
      <vt:lpstr>Sheet2</vt:lpstr>
      <vt:lpstr>Sheet4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2017-05-22T01:46:58Z</cp:lastPrinted>
  <dcterms:created xsi:type="dcterms:W3CDTF">2017-03-11T23:48:56Z</dcterms:created>
  <dcterms:modified xsi:type="dcterms:W3CDTF">2017-06-06T22:22:45Z</dcterms:modified>
</cp:coreProperties>
</file>