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24" windowWidth="22980" windowHeight="9288" activeTab="0"/>
  </bookViews>
  <sheets>
    <sheet name="Total" sheetId="2" r:id="rId1"/>
  </sheets>
  <definedNames/>
  <calcPr calcId="145621"/>
</workbook>
</file>

<file path=xl/sharedStrings.xml><?xml version="1.0" encoding="utf-8"?>
<sst xmlns="http://schemas.openxmlformats.org/spreadsheetml/2006/main" count="254" uniqueCount="137">
  <si>
    <t xml:space="preserve"> oz</t>
  </si>
  <si>
    <t>2016-12-04T16:48:52.190-05:00</t>
  </si>
  <si>
    <t>oz</t>
  </si>
  <si>
    <t>2016-12-04T16:50:13.884-05:00</t>
  </si>
  <si>
    <t>2016-12-04T16:51:05.131-05:00</t>
  </si>
  <si>
    <t>2016-12-04T16:53:44.746-05:00</t>
  </si>
  <si>
    <t>2016-12-04T16:54:54.711-05:00</t>
  </si>
  <si>
    <t>2016-12-04T16:55:57.366-05:00</t>
  </si>
  <si>
    <t>2016-12-04T16:59:20.828-05:00</t>
  </si>
  <si>
    <t>2016-12-04T17:01:39.438-05:00</t>
  </si>
  <si>
    <t>2016-12-04T17:02:46.376-05:00</t>
  </si>
  <si>
    <t>2016-12-04T17:04:35.671-05:00</t>
  </si>
  <si>
    <t>2016-12-04T17:04:51.793-05:00</t>
  </si>
  <si>
    <t>2016-12-04T17:05:01.879-05:00</t>
  </si>
  <si>
    <t>2016-12-04T17:06:16.133-05:00</t>
  </si>
  <si>
    <t>2016-12-04T17:07:26.822-05:00</t>
  </si>
  <si>
    <t>2016-12-04T17:09:28.304-05:00</t>
  </si>
  <si>
    <t>2016-12-04T17:10:15.180-05:00</t>
  </si>
  <si>
    <t>2016-12-04T17:10:50.239-05:00</t>
  </si>
  <si>
    <t>2016-12-04T17:11:17.282-05:00</t>
  </si>
  <si>
    <t>2016-12-04T17:12:38.457-05:00</t>
  </si>
  <si>
    <t>Price</t>
  </si>
  <si>
    <t>Name</t>
  </si>
  <si>
    <t>Servings</t>
  </si>
  <si>
    <t>Volume</t>
  </si>
  <si>
    <t>Volume Measurement</t>
  </si>
  <si>
    <t>2016-12-04T17:07:41.566-05:00</t>
  </si>
  <si>
    <t>2016-12-04T17:06:01.118-05:00</t>
  </si>
  <si>
    <t>2016-12-04T17:04:42.739-05:00</t>
  </si>
  <si>
    <t>2016-12-04T17:01:56.859-05:00</t>
  </si>
  <si>
    <t>Maxwell house</t>
  </si>
  <si>
    <t>2016-12-04T17:01:01.798-05:00</t>
  </si>
  <si>
    <t>2016-12-04T16:55:26.638-05:00</t>
  </si>
  <si>
    <t>2016-12-04T16:53:46.721-05:00</t>
  </si>
  <si>
    <t>2016-12-04T16:52:08.045-05:00</t>
  </si>
  <si>
    <t>Caribou Medium</t>
  </si>
  <si>
    <t>Starbucks Breakfast Blend</t>
  </si>
  <si>
    <t>Starbucks Blonde</t>
  </si>
  <si>
    <t>Starbucks House Blend</t>
  </si>
  <si>
    <t>GV Classic Roast</t>
  </si>
  <si>
    <t>McCafe Breakfast Blend</t>
  </si>
  <si>
    <t>Folgers Classic Medium</t>
  </si>
  <si>
    <t>Lipton Black</t>
  </si>
  <si>
    <t>FL oz</t>
  </si>
  <si>
    <t>2016-12-06T16:11:27.183-05:00</t>
  </si>
  <si>
    <t>2016-12-06T16:12:10.561-05:00</t>
  </si>
  <si>
    <t>2016-12-06T16:12:42.191-05:00</t>
  </si>
  <si>
    <t xml:space="preserve">FL oz </t>
  </si>
  <si>
    <t>2016-12-06T16:13:09.379-05:00</t>
  </si>
  <si>
    <t>2016-12-06T16:14:06.442-05:00</t>
  </si>
  <si>
    <t>2016-12-06T16:14:38.875-05:00</t>
  </si>
  <si>
    <t>2016-12-06T16:15:12.895-05:00</t>
  </si>
  <si>
    <t>2016-12-06T16:16:00.274-05:00</t>
  </si>
  <si>
    <t>2016-12-06T16:17:06.648-05:00</t>
  </si>
  <si>
    <t>2016-12-06T16:17:51.442-05:00</t>
  </si>
  <si>
    <t>can</t>
  </si>
  <si>
    <t>2016-12-06T16:18:33.470-05:00</t>
  </si>
  <si>
    <t>2016-12-06T16:19:19.729-05:00</t>
  </si>
  <si>
    <t>2016-12-06T16:20:31.321-05:00</t>
  </si>
  <si>
    <t>2016-12-06T16:21:07.233-05:00</t>
  </si>
  <si>
    <t>2016-12-06T16:21:27.078-05:00</t>
  </si>
  <si>
    <t>Pepsi</t>
  </si>
  <si>
    <t>2016-12-06T16:21:51.073-05:00</t>
  </si>
  <si>
    <t>2016-12-06T16:22:04.819-05:00</t>
  </si>
  <si>
    <t>2016-12-06T16:22:19.508-05:00</t>
  </si>
  <si>
    <t>Source</t>
  </si>
  <si>
    <t>Generic</t>
  </si>
  <si>
    <t>Generic (USDA)</t>
  </si>
  <si>
    <t>Container</t>
  </si>
  <si>
    <t>http://www.caffeineinformer.com/caffeine-content/bigelow-tea</t>
  </si>
  <si>
    <t>https://www.walmart.com/ip/Great-Value-Green-Tea-Tea-Bags-40-ct/20680639</t>
  </si>
  <si>
    <t>www.tetleyharris.com/tea101/faqs.shtml</t>
  </si>
  <si>
    <t>Generic(Caffeine informer)</t>
  </si>
  <si>
    <t>Can Pepsi</t>
  </si>
  <si>
    <t>Generic(with Math)</t>
  </si>
  <si>
    <t>g</t>
  </si>
  <si>
    <t>mg Caffeine/Dollar</t>
  </si>
  <si>
    <t>Caffeine (mg)</t>
  </si>
  <si>
    <t>Caffeine (mg) Per Container</t>
  </si>
  <si>
    <t>ProLab Caffeine Maximum Potency 200mg Tablets, 100-Count</t>
  </si>
  <si>
    <t>Walmart</t>
  </si>
  <si>
    <t>Amazon</t>
  </si>
  <si>
    <t>Nutricost Caffeine Pills, 200mg Per Serving (250 Caps)</t>
  </si>
  <si>
    <t>Natrol High Caffeine 200mg Tablets, 100-Count</t>
  </si>
  <si>
    <t>Nutricost Caffeine 500 Capsules; 200mg Per Capsule</t>
  </si>
  <si>
    <t>Work</t>
  </si>
  <si>
    <t>Cost/Cup</t>
  </si>
  <si>
    <t>McDonalds Coffee</t>
  </si>
  <si>
    <t>McDonalds Frappe</t>
  </si>
  <si>
    <t>Mocha</t>
  </si>
  <si>
    <t>Latte</t>
  </si>
  <si>
    <t>Starbucks</t>
  </si>
  <si>
    <t>Frappuccno</t>
  </si>
  <si>
    <t>Espresso Shot</t>
  </si>
  <si>
    <t>Coffee(blonde roast)</t>
  </si>
  <si>
    <t>100% Pure Caffeine Anhydrous USP</t>
  </si>
  <si>
    <t>NutraVitaShop</t>
  </si>
  <si>
    <t>PureBulk</t>
  </si>
  <si>
    <t>Maxwell House</t>
  </si>
  <si>
    <t>National Cup Black Tea</t>
  </si>
  <si>
    <t xml:space="preserve">Bulk Supplements Pure Caffeine Capsules (200 mg) (300 gelatin capsules) </t>
  </si>
  <si>
    <t xml:space="preserve">Luzianne </t>
  </si>
  <si>
    <t>Great Value Ice Tea</t>
  </si>
  <si>
    <t>Lipton Ice Tea</t>
  </si>
  <si>
    <t>Great Value Black Tea</t>
  </si>
  <si>
    <t>Tetley Iced Tea</t>
  </si>
  <si>
    <t>Jet-Alert 100 MG Each Caffeine Tab 120 Count</t>
  </si>
  <si>
    <t>Dunkin Donuts 680g Original</t>
  </si>
  <si>
    <t>Eight Oclock1.02kg</t>
  </si>
  <si>
    <t>Seattle's Best 566g</t>
  </si>
  <si>
    <t>Gevalia House Blend 567g</t>
  </si>
  <si>
    <t>Great Value Green Tea</t>
  </si>
  <si>
    <t>Bigelow Green Tea</t>
  </si>
  <si>
    <t>Great Value Kureig 451g</t>
  </si>
  <si>
    <t>Mountain Dew 2L</t>
  </si>
  <si>
    <t>Generic Cola</t>
  </si>
  <si>
    <t>Diet Coke</t>
  </si>
  <si>
    <t>Veranda Starbucks Kureig 400g</t>
  </si>
  <si>
    <t>Rockstar</t>
  </si>
  <si>
    <t>Pikes Place Starbucks Kureig 400g</t>
  </si>
  <si>
    <t>Coke 2l</t>
  </si>
  <si>
    <t>Diet Pepsi</t>
  </si>
  <si>
    <t xml:space="preserve">Mt Dew Cans </t>
  </si>
  <si>
    <t>Folgers Kureig 288g</t>
  </si>
  <si>
    <t>Dunkin Donuts Kureig 168g</t>
  </si>
  <si>
    <t>Coke 24 Pack</t>
  </si>
  <si>
    <t>Monster 10 Pack</t>
  </si>
  <si>
    <t>Monster 24oz</t>
  </si>
  <si>
    <t>Monster</t>
  </si>
  <si>
    <t>Red Bull 4 Pack</t>
  </si>
  <si>
    <t>Red Bull 12 Can</t>
  </si>
  <si>
    <t>Red Bull 16oz</t>
  </si>
  <si>
    <t>Red Bull 12oz</t>
  </si>
  <si>
    <t>Red Bull 8.4oz</t>
  </si>
  <si>
    <t>Caffeine Powder Pure (Synthetic)</t>
  </si>
  <si>
    <t>Store</t>
  </si>
  <si>
    <t>25 Cent Office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</si>
</sst>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18" fillId="0" borderId="0" xfId="61"/>
    <xf numFmtId="1" fontId="0" fillId="0" borderId="0" xfId="0" applyNumberFormat="1"/>
    <xf numFmtId="0" fontId="16" fillId="0" borderId="0" xfId="0" applyFont="1"/>
    <xf numFmtId="0" fontId="0" fillId="0" borderId="0" xfId="0" applyFont="1"/>
    <xf numFmtId="1" fontId="0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6" fillId="0" borderId="10" xfId="0" applyFont="1" applyBorder="1" applyAlignment="1">
      <alignment wrapText="1"/>
    </xf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tleyharris.com/tea101/faqs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115" zoomScaleNormal="115" workbookViewId="0" topLeftCell="B1">
      <selection activeCell="O13" sqref="O13"/>
    </sheetView>
  </sheetViews>
  <sheetFormatPr defaultColWidth="9.140625" defaultRowHeight="15"/>
  <cols>
    <col min="1" max="1" width="9.140625" style="0" hidden="1" customWidth="1"/>
    <col min="2" max="2" width="9.57421875" style="0" customWidth="1"/>
    <col min="3" max="3" width="61.28125" style="0" customWidth="1"/>
    <col min="4" max="5" width="9.140625" style="0" hidden="1" customWidth="1"/>
    <col min="6" max="6" width="13.00390625" style="0" hidden="1" customWidth="1"/>
    <col min="7" max="8" width="9.140625" style="0" hidden="1" customWidth="1"/>
    <col min="9" max="9" width="30.7109375" style="0" hidden="1" customWidth="1"/>
    <col min="10" max="10" width="8.8515625" style="0" hidden="1" customWidth="1"/>
    <col min="11" max="11" width="9.140625" style="0" hidden="1" customWidth="1"/>
    <col min="12" max="12" width="16.8515625" style="0" customWidth="1"/>
    <col min="13" max="13" width="10.421875" style="0" bestFit="1" customWidth="1"/>
  </cols>
  <sheetData>
    <row r="1" spans="1:13" s="1" customFormat="1" ht="57.6">
      <c r="A1" s="1" t="s">
        <v>21</v>
      </c>
      <c r="B1" s="9" t="s">
        <v>135</v>
      </c>
      <c r="C1" s="9" t="s">
        <v>22</v>
      </c>
      <c r="D1" s="9" t="s">
        <v>75</v>
      </c>
      <c r="E1" s="9" t="s">
        <v>24</v>
      </c>
      <c r="F1" s="9" t="s">
        <v>25</v>
      </c>
      <c r="G1" s="9" t="s">
        <v>23</v>
      </c>
      <c r="H1" s="9" t="s">
        <v>77</v>
      </c>
      <c r="I1" s="9"/>
      <c r="J1" s="9" t="s">
        <v>65</v>
      </c>
      <c r="K1" s="9" t="s">
        <v>78</v>
      </c>
      <c r="L1" s="9" t="s">
        <v>76</v>
      </c>
      <c r="M1" s="9" t="s">
        <v>86</v>
      </c>
    </row>
    <row r="2" spans="1:13" ht="15">
      <c r="A2">
        <v>8.48</v>
      </c>
      <c r="B2" s="10" t="s">
        <v>80</v>
      </c>
      <c r="C2" s="10" t="s">
        <v>39</v>
      </c>
      <c r="D2" s="10">
        <v>1360.78</v>
      </c>
      <c r="E2" s="10">
        <v>6</v>
      </c>
      <c r="F2" s="10" t="s">
        <v>2</v>
      </c>
      <c r="G2" s="10">
        <v>380</v>
      </c>
      <c r="H2" s="10">
        <v>163</v>
      </c>
      <c r="I2" s="10" t="s">
        <v>10</v>
      </c>
      <c r="J2" s="10" t="s">
        <v>72</v>
      </c>
      <c r="K2" s="10">
        <f aca="true" t="shared" si="0" ref="K2:K33">H2*G2</f>
        <v>61940</v>
      </c>
      <c r="L2" s="11">
        <f aca="true" t="shared" si="1" ref="L2:L33">K2/A2</f>
        <v>7304.245283018868</v>
      </c>
      <c r="M2" s="12">
        <f aca="true" t="shared" si="2" ref="M2:M33">A2/G2</f>
        <v>0.022315789473684212</v>
      </c>
    </row>
    <row r="3" spans="1:13" ht="15">
      <c r="A3">
        <v>6.13</v>
      </c>
      <c r="B3" s="10" t="s">
        <v>80</v>
      </c>
      <c r="C3" s="10" t="s">
        <v>30</v>
      </c>
      <c r="D3" s="10"/>
      <c r="E3" s="10">
        <v>6</v>
      </c>
      <c r="F3" s="10" t="s">
        <v>2</v>
      </c>
      <c r="G3" s="10">
        <v>240</v>
      </c>
      <c r="H3" s="10">
        <v>163</v>
      </c>
      <c r="I3" s="10" t="s">
        <v>31</v>
      </c>
      <c r="J3" s="10" t="s">
        <v>72</v>
      </c>
      <c r="K3" s="10">
        <f t="shared" si="0"/>
        <v>39120</v>
      </c>
      <c r="L3" s="11">
        <f t="shared" si="1"/>
        <v>6381.729200652529</v>
      </c>
      <c r="M3" s="12">
        <f t="shared" si="2"/>
        <v>0.025541666666666667</v>
      </c>
    </row>
    <row r="4" spans="1:13" ht="15">
      <c r="A4">
        <v>10.98</v>
      </c>
      <c r="B4" s="10" t="s">
        <v>80</v>
      </c>
      <c r="C4" s="10" t="s">
        <v>41</v>
      </c>
      <c r="D4" s="10">
        <v>1360.78</v>
      </c>
      <c r="E4" s="10">
        <v>6</v>
      </c>
      <c r="F4" s="10" t="s">
        <v>2</v>
      </c>
      <c r="G4" s="10">
        <v>380</v>
      </c>
      <c r="H4" s="10">
        <v>163</v>
      </c>
      <c r="I4" s="10" t="s">
        <v>8</v>
      </c>
      <c r="J4" s="10" t="s">
        <v>72</v>
      </c>
      <c r="K4" s="10">
        <f t="shared" si="0"/>
        <v>61940</v>
      </c>
      <c r="L4" s="11">
        <f t="shared" si="1"/>
        <v>5641.165755919854</v>
      </c>
      <c r="M4" s="12">
        <f t="shared" si="2"/>
        <v>0.028894736842105265</v>
      </c>
    </row>
    <row r="5" spans="1:13" ht="15">
      <c r="A5">
        <v>17.95</v>
      </c>
      <c r="B5" t="s">
        <v>81</v>
      </c>
      <c r="C5" t="s">
        <v>84</v>
      </c>
      <c r="G5">
        <v>500</v>
      </c>
      <c r="H5">
        <v>200</v>
      </c>
      <c r="K5">
        <f t="shared" si="0"/>
        <v>100000</v>
      </c>
      <c r="L5" s="3">
        <f t="shared" si="1"/>
        <v>5571.030640668524</v>
      </c>
      <c r="M5" s="7">
        <f t="shared" si="2"/>
        <v>0.0359</v>
      </c>
    </row>
    <row r="6" spans="1:13" ht="15">
      <c r="A6">
        <v>9.64</v>
      </c>
      <c r="B6" t="s">
        <v>80</v>
      </c>
      <c r="C6" t="s">
        <v>98</v>
      </c>
      <c r="E6">
        <v>6</v>
      </c>
      <c r="F6" t="s">
        <v>2</v>
      </c>
      <c r="G6">
        <v>325</v>
      </c>
      <c r="H6">
        <v>163</v>
      </c>
      <c r="I6" t="s">
        <v>29</v>
      </c>
      <c r="J6" t="s">
        <v>72</v>
      </c>
      <c r="K6">
        <f t="shared" si="0"/>
        <v>52975</v>
      </c>
      <c r="L6" s="3">
        <f t="shared" si="1"/>
        <v>5495.331950207468</v>
      </c>
      <c r="M6" s="7">
        <f t="shared" si="2"/>
        <v>0.029661538461538465</v>
      </c>
    </row>
    <row r="7" spans="1:13" ht="15">
      <c r="A7">
        <v>1.18</v>
      </c>
      <c r="B7" s="10" t="s">
        <v>80</v>
      </c>
      <c r="C7" s="10" t="s">
        <v>99</v>
      </c>
      <c r="D7" s="10"/>
      <c r="E7" s="10"/>
      <c r="F7" s="10"/>
      <c r="G7" s="10">
        <v>100</v>
      </c>
      <c r="H7" s="10">
        <v>55</v>
      </c>
      <c r="I7" s="10" t="s">
        <v>33</v>
      </c>
      <c r="J7" s="10" t="s">
        <v>66</v>
      </c>
      <c r="K7" s="10">
        <f t="shared" si="0"/>
        <v>5500</v>
      </c>
      <c r="L7" s="11">
        <f t="shared" si="1"/>
        <v>4661.016949152543</v>
      </c>
      <c r="M7" s="13">
        <f t="shared" si="2"/>
        <v>0.0118</v>
      </c>
    </row>
    <row r="8" spans="1:13" ht="15">
      <c r="A8">
        <v>13.96</v>
      </c>
      <c r="B8" t="s">
        <v>81</v>
      </c>
      <c r="C8" t="s">
        <v>100</v>
      </c>
      <c r="G8">
        <v>300</v>
      </c>
      <c r="H8">
        <v>200</v>
      </c>
      <c r="K8">
        <f t="shared" si="0"/>
        <v>60000</v>
      </c>
      <c r="L8" s="3">
        <f t="shared" si="1"/>
        <v>4297.994269340974</v>
      </c>
      <c r="M8" s="8">
        <f t="shared" si="2"/>
        <v>0.046533333333333336</v>
      </c>
    </row>
    <row r="9" spans="1:13" ht="15">
      <c r="A9">
        <v>5.01</v>
      </c>
      <c r="B9" t="s">
        <v>81</v>
      </c>
      <c r="C9" t="s">
        <v>83</v>
      </c>
      <c r="G9">
        <v>100</v>
      </c>
      <c r="H9">
        <v>200</v>
      </c>
      <c r="K9">
        <f t="shared" si="0"/>
        <v>20000</v>
      </c>
      <c r="L9" s="3">
        <f t="shared" si="1"/>
        <v>3992.0159680638726</v>
      </c>
      <c r="M9" s="8">
        <f t="shared" si="2"/>
        <v>0.0501</v>
      </c>
    </row>
    <row r="10" spans="1:13" ht="15">
      <c r="A10">
        <v>1.98</v>
      </c>
      <c r="B10" t="s">
        <v>80</v>
      </c>
      <c r="C10" t="s">
        <v>101</v>
      </c>
      <c r="E10">
        <v>8</v>
      </c>
      <c r="F10" t="s">
        <v>2</v>
      </c>
      <c r="G10">
        <v>192</v>
      </c>
      <c r="H10">
        <v>33</v>
      </c>
      <c r="I10" t="s">
        <v>4</v>
      </c>
      <c r="J10" t="s">
        <v>68</v>
      </c>
      <c r="K10">
        <f t="shared" si="0"/>
        <v>6336</v>
      </c>
      <c r="L10" s="3">
        <f t="shared" si="1"/>
        <v>3200</v>
      </c>
      <c r="M10" s="8">
        <f t="shared" si="2"/>
        <v>0.0103125</v>
      </c>
    </row>
    <row r="11" spans="1:13" ht="15">
      <c r="A11">
        <v>1.48</v>
      </c>
      <c r="B11" t="s">
        <v>80</v>
      </c>
      <c r="C11" t="s">
        <v>102</v>
      </c>
      <c r="E11">
        <v>8</v>
      </c>
      <c r="F11" t="s">
        <v>2</v>
      </c>
      <c r="G11">
        <v>96</v>
      </c>
      <c r="H11">
        <v>47</v>
      </c>
      <c r="I11" t="s">
        <v>3</v>
      </c>
      <c r="J11" t="s">
        <v>67</v>
      </c>
      <c r="K11">
        <f t="shared" si="0"/>
        <v>4512</v>
      </c>
      <c r="L11" s="3">
        <f t="shared" si="1"/>
        <v>3048.6486486486488</v>
      </c>
      <c r="M11" s="8">
        <f t="shared" si="2"/>
        <v>0.015416666666666667</v>
      </c>
    </row>
    <row r="12" spans="1:13" ht="15">
      <c r="A12">
        <v>6.59</v>
      </c>
      <c r="B12" t="s">
        <v>81</v>
      </c>
      <c r="C12" t="s">
        <v>79</v>
      </c>
      <c r="G12">
        <v>100</v>
      </c>
      <c r="H12">
        <v>200</v>
      </c>
      <c r="K12">
        <f t="shared" si="0"/>
        <v>20000</v>
      </c>
      <c r="L12" s="3">
        <f t="shared" si="1"/>
        <v>3034.901365705615</v>
      </c>
      <c r="M12" s="8">
        <f t="shared" si="2"/>
        <v>0.0659</v>
      </c>
    </row>
    <row r="13" spans="1:13" ht="15">
      <c r="A13">
        <v>5.98</v>
      </c>
      <c r="B13" t="s">
        <v>80</v>
      </c>
      <c r="C13" t="s">
        <v>103</v>
      </c>
      <c r="E13">
        <v>8</v>
      </c>
      <c r="F13" t="s">
        <v>0</v>
      </c>
      <c r="G13">
        <v>384</v>
      </c>
      <c r="H13">
        <v>45</v>
      </c>
      <c r="I13" t="s">
        <v>1</v>
      </c>
      <c r="J13" t="s">
        <v>68</v>
      </c>
      <c r="K13">
        <f t="shared" si="0"/>
        <v>17280</v>
      </c>
      <c r="L13" s="3">
        <f t="shared" si="1"/>
        <v>2889.632107023411</v>
      </c>
      <c r="M13" s="8">
        <f t="shared" si="2"/>
        <v>0.015572916666666667</v>
      </c>
    </row>
    <row r="14" spans="1:13" ht="15">
      <c r="A14">
        <v>1.98</v>
      </c>
      <c r="B14" t="s">
        <v>80</v>
      </c>
      <c r="C14" t="s">
        <v>104</v>
      </c>
      <c r="D14">
        <v>2.2</v>
      </c>
      <c r="G14">
        <v>100</v>
      </c>
      <c r="H14">
        <v>55</v>
      </c>
      <c r="I14" t="s">
        <v>32</v>
      </c>
      <c r="J14" t="s">
        <v>66</v>
      </c>
      <c r="K14">
        <f t="shared" si="0"/>
        <v>5500</v>
      </c>
      <c r="L14" s="3">
        <f t="shared" si="1"/>
        <v>2777.777777777778</v>
      </c>
      <c r="M14" s="8">
        <f t="shared" si="2"/>
        <v>0.019799999999999998</v>
      </c>
    </row>
    <row r="15" spans="1:13" ht="15">
      <c r="A15">
        <v>1.68</v>
      </c>
      <c r="B15" t="s">
        <v>80</v>
      </c>
      <c r="C15" t="s">
        <v>105</v>
      </c>
      <c r="E15">
        <v>8</v>
      </c>
      <c r="F15" t="s">
        <v>2</v>
      </c>
      <c r="G15">
        <v>96</v>
      </c>
      <c r="H15">
        <v>45</v>
      </c>
      <c r="I15" t="s">
        <v>34</v>
      </c>
      <c r="J15" s="2" t="s">
        <v>71</v>
      </c>
      <c r="K15">
        <f t="shared" si="0"/>
        <v>4320</v>
      </c>
      <c r="L15" s="3">
        <f t="shared" si="1"/>
        <v>2571.4285714285716</v>
      </c>
      <c r="M15" s="8">
        <f t="shared" si="2"/>
        <v>0.017499999999999998</v>
      </c>
    </row>
    <row r="16" spans="1:13" ht="15">
      <c r="A16">
        <v>5.76</v>
      </c>
      <c r="B16" t="s">
        <v>81</v>
      </c>
      <c r="C16" t="s">
        <v>106</v>
      </c>
      <c r="G16">
        <v>120</v>
      </c>
      <c r="H16">
        <v>100</v>
      </c>
      <c r="K16">
        <f t="shared" si="0"/>
        <v>12000</v>
      </c>
      <c r="L16" s="3">
        <f t="shared" si="1"/>
        <v>2083.3333333333335</v>
      </c>
      <c r="M16" s="8">
        <f t="shared" si="2"/>
        <v>0.048</v>
      </c>
    </row>
    <row r="17" spans="1:13" ht="15">
      <c r="A17">
        <v>3.48</v>
      </c>
      <c r="B17" t="s">
        <v>80</v>
      </c>
      <c r="C17" t="s">
        <v>42</v>
      </c>
      <c r="D17">
        <v>2</v>
      </c>
      <c r="E17">
        <v>8</v>
      </c>
      <c r="F17" t="s">
        <v>2</v>
      </c>
      <c r="G17">
        <v>100</v>
      </c>
      <c r="H17">
        <v>55</v>
      </c>
      <c r="I17" t="s">
        <v>7</v>
      </c>
      <c r="J17" t="s">
        <v>68</v>
      </c>
      <c r="K17">
        <f t="shared" si="0"/>
        <v>5500</v>
      </c>
      <c r="L17" s="3">
        <f t="shared" si="1"/>
        <v>1580.4597701149426</v>
      </c>
      <c r="M17" s="8">
        <f t="shared" si="2"/>
        <v>0.0348</v>
      </c>
    </row>
    <row r="18" spans="1:13" ht="15">
      <c r="A18">
        <v>5.84</v>
      </c>
      <c r="B18" t="s">
        <v>80</v>
      </c>
      <c r="C18" t="s">
        <v>107</v>
      </c>
      <c r="D18">
        <v>680</v>
      </c>
      <c r="E18">
        <v>8</v>
      </c>
      <c r="F18" t="s">
        <v>2</v>
      </c>
      <c r="G18">
        <v>80</v>
      </c>
      <c r="H18">
        <f>D18*0.012*1000/G18</f>
        <v>102</v>
      </c>
      <c r="I18" t="s">
        <v>15</v>
      </c>
      <c r="J18" t="s">
        <v>74</v>
      </c>
      <c r="K18">
        <f t="shared" si="0"/>
        <v>8160</v>
      </c>
      <c r="L18" s="3">
        <f t="shared" si="1"/>
        <v>1397.2602739726028</v>
      </c>
      <c r="M18" s="8">
        <f t="shared" si="2"/>
        <v>0.073</v>
      </c>
    </row>
    <row r="19" spans="1:13" ht="15">
      <c r="A19">
        <v>9.88</v>
      </c>
      <c r="B19" t="s">
        <v>80</v>
      </c>
      <c r="C19" t="s">
        <v>108</v>
      </c>
      <c r="D19">
        <v>1020</v>
      </c>
      <c r="G19">
        <v>1</v>
      </c>
      <c r="H19">
        <f>0.012*G19*D19*1000</f>
        <v>12240</v>
      </c>
      <c r="I19" t="s">
        <v>27</v>
      </c>
      <c r="J19" t="s">
        <v>74</v>
      </c>
      <c r="K19">
        <f t="shared" si="0"/>
        <v>12240</v>
      </c>
      <c r="L19" s="3">
        <f t="shared" si="1"/>
        <v>1238.8663967611335</v>
      </c>
      <c r="M19" s="8">
        <f t="shared" si="2"/>
        <v>9.88</v>
      </c>
    </row>
    <row r="20" spans="1:13" ht="15">
      <c r="A20">
        <v>8.94</v>
      </c>
      <c r="B20" t="s">
        <v>80</v>
      </c>
      <c r="C20" t="s">
        <v>40</v>
      </c>
      <c r="D20">
        <v>850</v>
      </c>
      <c r="E20">
        <v>6</v>
      </c>
      <c r="G20">
        <v>1</v>
      </c>
      <c r="H20">
        <f>0.012*G20*D20*1000</f>
        <v>10200.000000000002</v>
      </c>
      <c r="I20" t="s">
        <v>9</v>
      </c>
      <c r="J20" t="s">
        <v>72</v>
      </c>
      <c r="K20">
        <f t="shared" si="0"/>
        <v>10200.000000000002</v>
      </c>
      <c r="L20" s="3">
        <f t="shared" si="1"/>
        <v>1140.9395973154365</v>
      </c>
      <c r="M20" s="8">
        <f t="shared" si="2"/>
        <v>8.94</v>
      </c>
    </row>
    <row r="21" spans="1:13" ht="15">
      <c r="A21">
        <v>7.24</v>
      </c>
      <c r="B21" t="s">
        <v>80</v>
      </c>
      <c r="C21" t="s">
        <v>109</v>
      </c>
      <c r="D21">
        <v>566</v>
      </c>
      <c r="G21">
        <v>1</v>
      </c>
      <c r="H21">
        <f>0.012*G21*D21*1000</f>
        <v>6792</v>
      </c>
      <c r="I21" t="s">
        <v>26</v>
      </c>
      <c r="J21" t="s">
        <v>74</v>
      </c>
      <c r="K21">
        <f t="shared" si="0"/>
        <v>6792</v>
      </c>
      <c r="L21" s="3">
        <f t="shared" si="1"/>
        <v>938.121546961326</v>
      </c>
      <c r="M21" s="8">
        <f t="shared" si="2"/>
        <v>7.24</v>
      </c>
    </row>
    <row r="22" spans="1:13" ht="15">
      <c r="A22">
        <v>12.95</v>
      </c>
      <c r="B22" t="s">
        <v>81</v>
      </c>
      <c r="C22" t="s">
        <v>82</v>
      </c>
      <c r="G22">
        <v>120</v>
      </c>
      <c r="H22">
        <v>100</v>
      </c>
      <c r="K22">
        <f t="shared" si="0"/>
        <v>12000</v>
      </c>
      <c r="L22" s="3">
        <f t="shared" si="1"/>
        <v>926.6409266409266</v>
      </c>
      <c r="M22" s="8">
        <f t="shared" si="2"/>
        <v>0.10791666666666666</v>
      </c>
    </row>
    <row r="23" spans="1:13" ht="15">
      <c r="A23">
        <v>9.68</v>
      </c>
      <c r="B23" t="s">
        <v>80</v>
      </c>
      <c r="C23" t="s">
        <v>35</v>
      </c>
      <c r="D23">
        <v>567</v>
      </c>
      <c r="G23">
        <v>1</v>
      </c>
      <c r="H23">
        <f>0.012*G23*D23*1000</f>
        <v>6804</v>
      </c>
      <c r="I23" t="s">
        <v>14</v>
      </c>
      <c r="J23" t="s">
        <v>74</v>
      </c>
      <c r="K23">
        <f t="shared" si="0"/>
        <v>6804</v>
      </c>
      <c r="L23" s="3">
        <f t="shared" si="1"/>
        <v>702.8925619834711</v>
      </c>
      <c r="M23" s="8">
        <f t="shared" si="2"/>
        <v>9.68</v>
      </c>
    </row>
    <row r="24" spans="1:13" ht="15">
      <c r="A24">
        <v>9.94</v>
      </c>
      <c r="B24" t="s">
        <v>80</v>
      </c>
      <c r="C24" t="s">
        <v>110</v>
      </c>
      <c r="D24">
        <v>567</v>
      </c>
      <c r="G24">
        <v>1</v>
      </c>
      <c r="H24">
        <f>0.012*G24*D24*1000</f>
        <v>6804</v>
      </c>
      <c r="I24" t="s">
        <v>28</v>
      </c>
      <c r="J24" t="s">
        <v>74</v>
      </c>
      <c r="K24">
        <f t="shared" si="0"/>
        <v>6804</v>
      </c>
      <c r="L24" s="3">
        <f t="shared" si="1"/>
        <v>684.5070422535211</v>
      </c>
      <c r="M24" s="8">
        <f t="shared" si="2"/>
        <v>9.94</v>
      </c>
    </row>
    <row r="25" spans="1:13" ht="15">
      <c r="A25">
        <v>10.22</v>
      </c>
      <c r="B25" t="s">
        <v>80</v>
      </c>
      <c r="C25" t="s">
        <v>38</v>
      </c>
      <c r="D25">
        <v>566</v>
      </c>
      <c r="E25">
        <v>6</v>
      </c>
      <c r="F25" t="s">
        <v>2</v>
      </c>
      <c r="G25">
        <v>1</v>
      </c>
      <c r="H25">
        <f>0.012*G25*D25*1000</f>
        <v>6792</v>
      </c>
      <c r="I25" t="s">
        <v>11</v>
      </c>
      <c r="J25" t="s">
        <v>74</v>
      </c>
      <c r="K25">
        <f t="shared" si="0"/>
        <v>6792</v>
      </c>
      <c r="L25" s="3">
        <f t="shared" si="1"/>
        <v>664.5792563600783</v>
      </c>
      <c r="M25" s="8">
        <f t="shared" si="2"/>
        <v>10.22</v>
      </c>
    </row>
    <row r="26" spans="1:13" ht="15">
      <c r="A26">
        <v>10.22</v>
      </c>
      <c r="B26" t="s">
        <v>80</v>
      </c>
      <c r="C26" t="s">
        <v>37</v>
      </c>
      <c r="D26">
        <v>566</v>
      </c>
      <c r="E26">
        <v>6</v>
      </c>
      <c r="F26" t="s">
        <v>2</v>
      </c>
      <c r="G26">
        <v>1</v>
      </c>
      <c r="H26">
        <f>0.012*G26*D26*1000</f>
        <v>6792</v>
      </c>
      <c r="I26" t="s">
        <v>12</v>
      </c>
      <c r="J26" t="s">
        <v>74</v>
      </c>
      <c r="K26">
        <f t="shared" si="0"/>
        <v>6792</v>
      </c>
      <c r="L26" s="3">
        <f t="shared" si="1"/>
        <v>664.5792563600783</v>
      </c>
      <c r="M26" s="8">
        <f t="shared" si="2"/>
        <v>10.22</v>
      </c>
    </row>
    <row r="27" spans="1:13" ht="15">
      <c r="A27">
        <v>10.22</v>
      </c>
      <c r="B27" t="s">
        <v>80</v>
      </c>
      <c r="C27" t="s">
        <v>36</v>
      </c>
      <c r="D27">
        <v>566</v>
      </c>
      <c r="E27">
        <v>6</v>
      </c>
      <c r="F27" t="s">
        <v>2</v>
      </c>
      <c r="G27">
        <v>1</v>
      </c>
      <c r="H27">
        <f>0.012*G27*D27*1000</f>
        <v>6792</v>
      </c>
      <c r="I27" t="s">
        <v>13</v>
      </c>
      <c r="J27" t="s">
        <v>74</v>
      </c>
      <c r="K27">
        <f t="shared" si="0"/>
        <v>6792</v>
      </c>
      <c r="L27" s="3">
        <f t="shared" si="1"/>
        <v>664.5792563600783</v>
      </c>
      <c r="M27" s="8">
        <f t="shared" si="2"/>
        <v>10.22</v>
      </c>
    </row>
    <row r="28" spans="1:13" ht="15">
      <c r="A28">
        <v>2.48</v>
      </c>
      <c r="B28" t="s">
        <v>80</v>
      </c>
      <c r="C28" t="s">
        <v>111</v>
      </c>
      <c r="D28">
        <v>1.77</v>
      </c>
      <c r="G28">
        <v>40</v>
      </c>
      <c r="H28">
        <v>40</v>
      </c>
      <c r="I28" t="s">
        <v>6</v>
      </c>
      <c r="J28" t="s">
        <v>70</v>
      </c>
      <c r="K28">
        <f t="shared" si="0"/>
        <v>1600</v>
      </c>
      <c r="L28" s="3">
        <f t="shared" si="1"/>
        <v>645.1612903225806</v>
      </c>
      <c r="M28" s="8">
        <f t="shared" si="2"/>
        <v>0.062</v>
      </c>
    </row>
    <row r="29" spans="1:13" s="4" customFormat="1" ht="15">
      <c r="A29" s="4">
        <v>0.25</v>
      </c>
      <c r="B29" s="10" t="s">
        <v>85</v>
      </c>
      <c r="C29" s="10" t="s">
        <v>136</v>
      </c>
      <c r="D29" s="10"/>
      <c r="E29" s="10">
        <v>8</v>
      </c>
      <c r="F29" s="10" t="s">
        <v>2</v>
      </c>
      <c r="G29" s="10">
        <v>1</v>
      </c>
      <c r="H29" s="10">
        <v>160</v>
      </c>
      <c r="I29" s="10"/>
      <c r="J29" s="10"/>
      <c r="K29" s="10">
        <f t="shared" si="0"/>
        <v>160</v>
      </c>
      <c r="L29" s="11">
        <f t="shared" si="1"/>
        <v>640</v>
      </c>
      <c r="M29" s="13">
        <f t="shared" si="2"/>
        <v>0.25</v>
      </c>
    </row>
    <row r="30" spans="1:13" ht="15">
      <c r="A30">
        <v>2.42</v>
      </c>
      <c r="B30" t="s">
        <v>80</v>
      </c>
      <c r="C30" t="s">
        <v>112</v>
      </c>
      <c r="G30">
        <v>20</v>
      </c>
      <c r="H30">
        <v>45</v>
      </c>
      <c r="I30" t="s">
        <v>5</v>
      </c>
      <c r="J30" t="s">
        <v>69</v>
      </c>
      <c r="K30">
        <f t="shared" si="0"/>
        <v>900</v>
      </c>
      <c r="L30" s="3">
        <f t="shared" si="1"/>
        <v>371.90082644628103</v>
      </c>
      <c r="M30" s="8">
        <f t="shared" si="2"/>
        <v>0.121</v>
      </c>
    </row>
    <row r="31" spans="1:13" ht="15">
      <c r="A31">
        <v>14.98</v>
      </c>
      <c r="B31" t="s">
        <v>80</v>
      </c>
      <c r="C31" t="s">
        <v>113</v>
      </c>
      <c r="D31">
        <v>451</v>
      </c>
      <c r="G31">
        <v>48</v>
      </c>
      <c r="H31">
        <f>D31*0.012*1000/G31</f>
        <v>112.75</v>
      </c>
      <c r="I31" t="s">
        <v>20</v>
      </c>
      <c r="J31" t="s">
        <v>74</v>
      </c>
      <c r="K31">
        <f t="shared" si="0"/>
        <v>5412</v>
      </c>
      <c r="L31" s="3">
        <f t="shared" si="1"/>
        <v>361.28170894526033</v>
      </c>
      <c r="M31" s="8">
        <f t="shared" si="2"/>
        <v>0.3120833333333333</v>
      </c>
    </row>
    <row r="32" spans="1:13" ht="15">
      <c r="A32">
        <v>1</v>
      </c>
      <c r="B32" s="10" t="s">
        <v>80</v>
      </c>
      <c r="C32" s="10" t="s">
        <v>114</v>
      </c>
      <c r="D32" s="10"/>
      <c r="E32" s="10">
        <v>12</v>
      </c>
      <c r="F32" s="10" t="s">
        <v>43</v>
      </c>
      <c r="G32" s="10">
        <v>6</v>
      </c>
      <c r="H32" s="10">
        <v>54</v>
      </c>
      <c r="I32" s="10" t="s">
        <v>59</v>
      </c>
      <c r="J32" s="10" t="s">
        <v>68</v>
      </c>
      <c r="K32" s="10">
        <f t="shared" si="0"/>
        <v>324</v>
      </c>
      <c r="L32" s="11">
        <f t="shared" si="1"/>
        <v>324</v>
      </c>
      <c r="M32" s="13">
        <f t="shared" si="2"/>
        <v>0.16666666666666666</v>
      </c>
    </row>
    <row r="33" spans="1:13" ht="15">
      <c r="A33">
        <v>0.68</v>
      </c>
      <c r="B33" t="s">
        <v>80</v>
      </c>
      <c r="C33" t="s">
        <v>115</v>
      </c>
      <c r="E33">
        <v>12</v>
      </c>
      <c r="F33" t="s">
        <v>47</v>
      </c>
      <c r="G33">
        <v>6</v>
      </c>
      <c r="H33">
        <v>36</v>
      </c>
      <c r="I33" t="s">
        <v>58</v>
      </c>
      <c r="J33" t="s">
        <v>66</v>
      </c>
      <c r="K33">
        <f t="shared" si="0"/>
        <v>216</v>
      </c>
      <c r="L33" s="3">
        <f t="shared" si="1"/>
        <v>317.6470588235294</v>
      </c>
      <c r="M33" s="8">
        <f t="shared" si="2"/>
        <v>0.11333333333333334</v>
      </c>
    </row>
    <row r="34" spans="1:13" ht="15">
      <c r="A34">
        <v>1</v>
      </c>
      <c r="B34" t="s">
        <v>80</v>
      </c>
      <c r="C34" s="5" t="s">
        <v>116</v>
      </c>
      <c r="D34" s="5"/>
      <c r="E34" s="5">
        <v>12</v>
      </c>
      <c r="F34" s="5" t="s">
        <v>47</v>
      </c>
      <c r="G34" s="5">
        <v>6</v>
      </c>
      <c r="H34" s="5">
        <v>46</v>
      </c>
      <c r="I34" s="5" t="s">
        <v>57</v>
      </c>
      <c r="J34" s="5" t="s">
        <v>68</v>
      </c>
      <c r="K34" s="5">
        <f aca="true" t="shared" si="3" ref="K34:K62">H34*G34</f>
        <v>276</v>
      </c>
      <c r="L34" s="6">
        <f aca="true" t="shared" si="4" ref="L34:L65">K34/A34</f>
        <v>276</v>
      </c>
      <c r="M34" s="8">
        <f aca="true" t="shared" si="5" ref="M34:M62">A34/G34</f>
        <v>0.16666666666666666</v>
      </c>
    </row>
    <row r="35" spans="1:13" ht="15">
      <c r="A35">
        <v>18.46</v>
      </c>
      <c r="B35" t="s">
        <v>80</v>
      </c>
      <c r="C35" t="s">
        <v>117</v>
      </c>
      <c r="D35">
        <v>400</v>
      </c>
      <c r="G35">
        <v>32</v>
      </c>
      <c r="H35">
        <f>D35*0.012*1000/G35</f>
        <v>150</v>
      </c>
      <c r="I35" t="s">
        <v>16</v>
      </c>
      <c r="J35" t="s">
        <v>74</v>
      </c>
      <c r="K35">
        <f t="shared" si="3"/>
        <v>4800</v>
      </c>
      <c r="L35" s="3">
        <f t="shared" si="4"/>
        <v>260.0216684723727</v>
      </c>
      <c r="M35" s="8">
        <f t="shared" si="5"/>
        <v>0.576875</v>
      </c>
    </row>
    <row r="36" spans="1:13" ht="15">
      <c r="A36">
        <v>0.98</v>
      </c>
      <c r="B36" s="10" t="s">
        <v>80</v>
      </c>
      <c r="C36" s="10" t="s">
        <v>118</v>
      </c>
      <c r="D36" s="10"/>
      <c r="E36" s="10">
        <v>16</v>
      </c>
      <c r="F36" s="10" t="s">
        <v>43</v>
      </c>
      <c r="G36" s="10">
        <v>1</v>
      </c>
      <c r="H36" s="10">
        <v>240</v>
      </c>
      <c r="I36" s="10" t="s">
        <v>49</v>
      </c>
      <c r="J36" s="10" t="s">
        <v>68</v>
      </c>
      <c r="K36" s="10">
        <f t="shared" si="3"/>
        <v>240</v>
      </c>
      <c r="L36" s="11">
        <f t="shared" si="4"/>
        <v>244.89795918367346</v>
      </c>
      <c r="M36" s="13">
        <f t="shared" si="5"/>
        <v>0.98</v>
      </c>
    </row>
    <row r="37" spans="1:13" ht="15">
      <c r="A37">
        <v>1</v>
      </c>
      <c r="B37" t="s">
        <v>80</v>
      </c>
      <c r="C37" t="s">
        <v>61</v>
      </c>
      <c r="E37">
        <v>12</v>
      </c>
      <c r="F37" t="s">
        <v>43</v>
      </c>
      <c r="G37">
        <v>6</v>
      </c>
      <c r="H37">
        <v>38</v>
      </c>
      <c r="I37" t="s">
        <v>62</v>
      </c>
      <c r="J37" t="s">
        <v>68</v>
      </c>
      <c r="K37">
        <f t="shared" si="3"/>
        <v>228</v>
      </c>
      <c r="L37" s="3">
        <f t="shared" si="4"/>
        <v>228</v>
      </c>
      <c r="M37" s="8">
        <f t="shared" si="5"/>
        <v>0.16666666666666666</v>
      </c>
    </row>
    <row r="38" spans="1:13" ht="15">
      <c r="A38">
        <v>21.93</v>
      </c>
      <c r="B38" t="s">
        <v>80</v>
      </c>
      <c r="C38" t="s">
        <v>119</v>
      </c>
      <c r="D38">
        <v>400</v>
      </c>
      <c r="G38">
        <v>32</v>
      </c>
      <c r="H38">
        <f>D38*0.012*1000/G38</f>
        <v>150</v>
      </c>
      <c r="I38" t="s">
        <v>17</v>
      </c>
      <c r="J38" t="s">
        <v>74</v>
      </c>
      <c r="K38">
        <f t="shared" si="3"/>
        <v>4800</v>
      </c>
      <c r="L38" s="3">
        <f t="shared" si="4"/>
        <v>218.87824897400822</v>
      </c>
      <c r="M38" s="8">
        <f t="shared" si="5"/>
        <v>0.6853125</v>
      </c>
    </row>
    <row r="39" spans="1:13" ht="15">
      <c r="A39">
        <v>1</v>
      </c>
      <c r="B39" t="s">
        <v>80</v>
      </c>
      <c r="C39" s="5" t="s">
        <v>120</v>
      </c>
      <c r="D39" s="5"/>
      <c r="E39" s="5">
        <v>12</v>
      </c>
      <c r="F39" s="5" t="s">
        <v>47</v>
      </c>
      <c r="G39" s="5">
        <v>6</v>
      </c>
      <c r="H39" s="5">
        <v>34</v>
      </c>
      <c r="I39" s="5" t="s">
        <v>52</v>
      </c>
      <c r="J39" s="5" t="s">
        <v>68</v>
      </c>
      <c r="K39" s="5">
        <f t="shared" si="3"/>
        <v>204</v>
      </c>
      <c r="L39" s="6">
        <f t="shared" si="4"/>
        <v>204</v>
      </c>
      <c r="M39" s="8">
        <f t="shared" si="5"/>
        <v>0.16666666666666666</v>
      </c>
    </row>
    <row r="40" spans="1:13" ht="15">
      <c r="A40">
        <v>1</v>
      </c>
      <c r="B40" t="s">
        <v>80</v>
      </c>
      <c r="C40" t="s">
        <v>121</v>
      </c>
      <c r="E40">
        <v>12</v>
      </c>
      <c r="F40" t="s">
        <v>43</v>
      </c>
      <c r="G40">
        <v>6</v>
      </c>
      <c r="H40">
        <v>34</v>
      </c>
      <c r="I40" t="s">
        <v>63</v>
      </c>
      <c r="J40" t="s">
        <v>68</v>
      </c>
      <c r="K40">
        <f t="shared" si="3"/>
        <v>204</v>
      </c>
      <c r="L40" s="3">
        <f t="shared" si="4"/>
        <v>204</v>
      </c>
      <c r="M40" s="8">
        <f t="shared" si="5"/>
        <v>0.16666666666666666</v>
      </c>
    </row>
    <row r="41" spans="1:13" ht="15">
      <c r="A41">
        <v>2.45</v>
      </c>
      <c r="B41" t="s">
        <v>91</v>
      </c>
      <c r="C41" t="s">
        <v>94</v>
      </c>
      <c r="G41">
        <v>1</v>
      </c>
      <c r="H41">
        <v>475</v>
      </c>
      <c r="K41">
        <f t="shared" si="3"/>
        <v>475</v>
      </c>
      <c r="L41" s="3">
        <f t="shared" si="4"/>
        <v>193.87755102040816</v>
      </c>
      <c r="M41" s="8">
        <f t="shared" si="5"/>
        <v>2.45</v>
      </c>
    </row>
    <row r="42" spans="1:13" ht="15">
      <c r="A42">
        <v>1</v>
      </c>
      <c r="B42" t="s">
        <v>87</v>
      </c>
      <c r="G42">
        <v>1</v>
      </c>
      <c r="H42">
        <v>180</v>
      </c>
      <c r="K42">
        <f t="shared" si="3"/>
        <v>180</v>
      </c>
      <c r="L42" s="3">
        <f t="shared" si="4"/>
        <v>180</v>
      </c>
      <c r="M42" s="8">
        <f t="shared" si="5"/>
        <v>1</v>
      </c>
    </row>
    <row r="43" spans="1:13" ht="15">
      <c r="A43">
        <v>7.48</v>
      </c>
      <c r="B43" s="10" t="s">
        <v>80</v>
      </c>
      <c r="C43" s="10" t="s">
        <v>122</v>
      </c>
      <c r="D43" s="10"/>
      <c r="E43" s="10">
        <v>12</v>
      </c>
      <c r="F43" s="10" t="s">
        <v>43</v>
      </c>
      <c r="G43" s="10">
        <v>24</v>
      </c>
      <c r="H43" s="10">
        <v>54</v>
      </c>
      <c r="I43" s="10" t="s">
        <v>60</v>
      </c>
      <c r="J43" s="10" t="s">
        <v>68</v>
      </c>
      <c r="K43" s="10">
        <f t="shared" si="3"/>
        <v>1296</v>
      </c>
      <c r="L43" s="11">
        <f t="shared" si="4"/>
        <v>173.2620320855615</v>
      </c>
      <c r="M43" s="13">
        <f t="shared" si="5"/>
        <v>0.3116666666666667</v>
      </c>
    </row>
    <row r="44" spans="1:13" ht="15">
      <c r="A44">
        <v>19.98</v>
      </c>
      <c r="B44" t="s">
        <v>80</v>
      </c>
      <c r="C44" t="s">
        <v>123</v>
      </c>
      <c r="D44">
        <v>288</v>
      </c>
      <c r="G44">
        <v>36</v>
      </c>
      <c r="H44">
        <f>D44*0.012*1000/G44</f>
        <v>96</v>
      </c>
      <c r="I44" t="s">
        <v>19</v>
      </c>
      <c r="J44" t="s">
        <v>74</v>
      </c>
      <c r="K44">
        <f t="shared" si="3"/>
        <v>3456</v>
      </c>
      <c r="L44" s="3">
        <f t="shared" si="4"/>
        <v>172.97297297297297</v>
      </c>
      <c r="M44" s="8">
        <f t="shared" si="5"/>
        <v>0.555</v>
      </c>
    </row>
    <row r="45" spans="1:13" ht="15">
      <c r="A45">
        <v>11.94</v>
      </c>
      <c r="B45" t="s">
        <v>80</v>
      </c>
      <c r="C45" t="s">
        <v>124</v>
      </c>
      <c r="D45">
        <v>168</v>
      </c>
      <c r="G45">
        <v>16</v>
      </c>
      <c r="H45">
        <f>D45*0.012*1000/G45</f>
        <v>126</v>
      </c>
      <c r="I45" t="s">
        <v>18</v>
      </c>
      <c r="J45" t="s">
        <v>74</v>
      </c>
      <c r="K45">
        <f t="shared" si="3"/>
        <v>2016</v>
      </c>
      <c r="L45" s="3">
        <f t="shared" si="4"/>
        <v>168.84422110552765</v>
      </c>
      <c r="M45" s="8">
        <f t="shared" si="5"/>
        <v>0.74625</v>
      </c>
    </row>
    <row r="46" spans="1:13" ht="15">
      <c r="A46">
        <v>7.28</v>
      </c>
      <c r="B46" t="s">
        <v>80</v>
      </c>
      <c r="C46" t="s">
        <v>125</v>
      </c>
      <c r="E46">
        <v>1</v>
      </c>
      <c r="F46" t="s">
        <v>55</v>
      </c>
      <c r="G46">
        <v>24</v>
      </c>
      <c r="H46">
        <v>34</v>
      </c>
      <c r="I46" t="s">
        <v>56</v>
      </c>
      <c r="J46" t="s">
        <v>68</v>
      </c>
      <c r="K46">
        <f t="shared" si="3"/>
        <v>816</v>
      </c>
      <c r="L46" s="3">
        <f t="shared" si="4"/>
        <v>112.08791208791209</v>
      </c>
      <c r="M46" s="8">
        <f t="shared" si="5"/>
        <v>0.30333333333333334</v>
      </c>
    </row>
    <row r="47" spans="1:13" ht="15">
      <c r="A47">
        <v>7.48</v>
      </c>
      <c r="B47" t="s">
        <v>80</v>
      </c>
      <c r="C47" t="s">
        <v>73</v>
      </c>
      <c r="E47">
        <v>12</v>
      </c>
      <c r="F47" t="s">
        <v>43</v>
      </c>
      <c r="G47">
        <v>24</v>
      </c>
      <c r="H47">
        <v>34</v>
      </c>
      <c r="I47" t="s">
        <v>64</v>
      </c>
      <c r="J47" t="s">
        <v>68</v>
      </c>
      <c r="K47">
        <f t="shared" si="3"/>
        <v>816</v>
      </c>
      <c r="L47" s="3">
        <f t="shared" si="4"/>
        <v>109.09090909090908</v>
      </c>
      <c r="M47" s="8">
        <f t="shared" si="5"/>
        <v>0.3116666666666667</v>
      </c>
    </row>
    <row r="48" spans="1:13" ht="15">
      <c r="A48">
        <v>14.72</v>
      </c>
      <c r="B48" t="s">
        <v>80</v>
      </c>
      <c r="C48" t="s">
        <v>126</v>
      </c>
      <c r="E48">
        <v>16</v>
      </c>
      <c r="F48" t="s">
        <v>47</v>
      </c>
      <c r="G48">
        <v>10</v>
      </c>
      <c r="H48">
        <v>140</v>
      </c>
      <c r="I48" t="s">
        <v>53</v>
      </c>
      <c r="J48" t="s">
        <v>68</v>
      </c>
      <c r="K48">
        <f t="shared" si="3"/>
        <v>1400</v>
      </c>
      <c r="L48" s="3">
        <f t="shared" si="4"/>
        <v>95.1086956521739</v>
      </c>
      <c r="M48" s="8">
        <f t="shared" si="5"/>
        <v>1.472</v>
      </c>
    </row>
    <row r="49" spans="1:13" ht="15">
      <c r="A49">
        <v>0.8</v>
      </c>
      <c r="B49" t="s">
        <v>91</v>
      </c>
      <c r="C49" t="s">
        <v>93</v>
      </c>
      <c r="G49">
        <v>1</v>
      </c>
      <c r="H49">
        <v>71</v>
      </c>
      <c r="K49">
        <f t="shared" si="3"/>
        <v>71</v>
      </c>
      <c r="L49" s="3">
        <f t="shared" si="4"/>
        <v>88.75</v>
      </c>
      <c r="M49" s="8">
        <f t="shared" si="5"/>
        <v>0.8</v>
      </c>
    </row>
    <row r="50" spans="1:13" ht="15">
      <c r="A50">
        <v>2.78</v>
      </c>
      <c r="B50" t="s">
        <v>80</v>
      </c>
      <c r="C50" t="s">
        <v>127</v>
      </c>
      <c r="E50">
        <v>24</v>
      </c>
      <c r="F50" t="s">
        <v>47</v>
      </c>
      <c r="G50">
        <v>1</v>
      </c>
      <c r="H50">
        <v>240</v>
      </c>
      <c r="I50" t="s">
        <v>51</v>
      </c>
      <c r="J50" t="s">
        <v>68</v>
      </c>
      <c r="K50">
        <f t="shared" si="3"/>
        <v>240</v>
      </c>
      <c r="L50" s="3">
        <f t="shared" si="4"/>
        <v>86.33093525179856</v>
      </c>
      <c r="M50" s="8">
        <f t="shared" si="5"/>
        <v>2.78</v>
      </c>
    </row>
    <row r="51" spans="1:13" ht="15">
      <c r="A51">
        <v>1.88</v>
      </c>
      <c r="B51" t="s">
        <v>80</v>
      </c>
      <c r="C51" t="s">
        <v>128</v>
      </c>
      <c r="E51">
        <v>16</v>
      </c>
      <c r="F51" t="s">
        <v>43</v>
      </c>
      <c r="G51">
        <v>1</v>
      </c>
      <c r="H51">
        <v>140</v>
      </c>
      <c r="I51" t="s">
        <v>50</v>
      </c>
      <c r="J51" t="s">
        <v>68</v>
      </c>
      <c r="K51">
        <f t="shared" si="3"/>
        <v>140</v>
      </c>
      <c r="L51" s="3">
        <f t="shared" si="4"/>
        <v>74.46808510638299</v>
      </c>
      <c r="M51" s="8">
        <f t="shared" si="5"/>
        <v>1.88</v>
      </c>
    </row>
    <row r="52" spans="1:13" ht="15">
      <c r="A52">
        <v>6.24</v>
      </c>
      <c r="B52" t="s">
        <v>80</v>
      </c>
      <c r="C52" t="s">
        <v>129</v>
      </c>
      <c r="E52">
        <v>12</v>
      </c>
      <c r="F52" t="s">
        <v>43</v>
      </c>
      <c r="G52">
        <v>4</v>
      </c>
      <c r="H52">
        <v>114</v>
      </c>
      <c r="I52" t="s">
        <v>44</v>
      </c>
      <c r="J52" t="s">
        <v>68</v>
      </c>
      <c r="K52">
        <f t="shared" si="3"/>
        <v>456</v>
      </c>
      <c r="L52" s="3">
        <f t="shared" si="4"/>
        <v>73.07692307692308</v>
      </c>
      <c r="M52" s="8">
        <f t="shared" si="5"/>
        <v>1.56</v>
      </c>
    </row>
    <row r="53" spans="1:13" ht="15">
      <c r="A53">
        <v>18.73</v>
      </c>
      <c r="B53" t="s">
        <v>80</v>
      </c>
      <c r="C53" t="s">
        <v>130</v>
      </c>
      <c r="E53">
        <v>8.4</v>
      </c>
      <c r="F53" t="s">
        <v>47</v>
      </c>
      <c r="G53">
        <v>12</v>
      </c>
      <c r="H53">
        <v>80</v>
      </c>
      <c r="I53" t="s">
        <v>54</v>
      </c>
      <c r="J53" t="s">
        <v>68</v>
      </c>
      <c r="K53">
        <f t="shared" si="3"/>
        <v>960</v>
      </c>
      <c r="L53" s="3">
        <f t="shared" si="4"/>
        <v>51.25467164975974</v>
      </c>
      <c r="M53" s="8">
        <f t="shared" si="5"/>
        <v>1.5608333333333333</v>
      </c>
    </row>
    <row r="54" spans="1:13" ht="15">
      <c r="A54">
        <v>3.59</v>
      </c>
      <c r="B54" t="s">
        <v>88</v>
      </c>
      <c r="C54" t="s">
        <v>89</v>
      </c>
      <c r="G54">
        <v>1</v>
      </c>
      <c r="H54">
        <v>180</v>
      </c>
      <c r="K54">
        <f t="shared" si="3"/>
        <v>180</v>
      </c>
      <c r="L54" s="3">
        <f t="shared" si="4"/>
        <v>50.139275766016716</v>
      </c>
      <c r="M54" s="8">
        <f t="shared" si="5"/>
        <v>3.59</v>
      </c>
    </row>
    <row r="55" spans="1:13" ht="15">
      <c r="A55">
        <v>3.59</v>
      </c>
      <c r="B55" t="s">
        <v>88</v>
      </c>
      <c r="C55" t="s">
        <v>90</v>
      </c>
      <c r="G55">
        <v>1</v>
      </c>
      <c r="H55">
        <v>178</v>
      </c>
      <c r="K55">
        <f t="shared" si="3"/>
        <v>178</v>
      </c>
      <c r="L55" s="3">
        <f t="shared" si="4"/>
        <v>49.582172701949865</v>
      </c>
      <c r="M55" s="8">
        <f t="shared" si="5"/>
        <v>3.59</v>
      </c>
    </row>
    <row r="56" spans="1:13" ht="15">
      <c r="A56">
        <v>3.27</v>
      </c>
      <c r="B56" t="s">
        <v>80</v>
      </c>
      <c r="C56" t="s">
        <v>131</v>
      </c>
      <c r="E56">
        <v>12</v>
      </c>
      <c r="F56" t="s">
        <v>47</v>
      </c>
      <c r="G56">
        <v>1</v>
      </c>
      <c r="H56">
        <v>151</v>
      </c>
      <c r="I56" t="s">
        <v>48</v>
      </c>
      <c r="J56" t="s">
        <v>68</v>
      </c>
      <c r="K56">
        <f t="shared" si="3"/>
        <v>151</v>
      </c>
      <c r="L56" s="3">
        <f t="shared" si="4"/>
        <v>46.17737003058104</v>
      </c>
      <c r="M56" s="8">
        <f t="shared" si="5"/>
        <v>3.27</v>
      </c>
    </row>
    <row r="57" spans="1:13" ht="15">
      <c r="A57">
        <v>2.5</v>
      </c>
      <c r="B57" t="s">
        <v>80</v>
      </c>
      <c r="C57" t="s">
        <v>132</v>
      </c>
      <c r="E57">
        <v>12</v>
      </c>
      <c r="F57" t="s">
        <v>43</v>
      </c>
      <c r="G57">
        <v>1</v>
      </c>
      <c r="H57">
        <v>114</v>
      </c>
      <c r="I57" t="s">
        <v>46</v>
      </c>
      <c r="J57" t="s">
        <v>68</v>
      </c>
      <c r="K57">
        <f t="shared" si="3"/>
        <v>114</v>
      </c>
      <c r="L57" s="3">
        <f t="shared" si="4"/>
        <v>45.6</v>
      </c>
      <c r="M57" s="8">
        <f t="shared" si="5"/>
        <v>2.5</v>
      </c>
    </row>
    <row r="58" spans="1:13" ht="15">
      <c r="A58">
        <v>4.09</v>
      </c>
      <c r="B58" t="s">
        <v>88</v>
      </c>
      <c r="G58">
        <v>1</v>
      </c>
      <c r="H58">
        <v>180</v>
      </c>
      <c r="K58">
        <f t="shared" si="3"/>
        <v>180</v>
      </c>
      <c r="L58" s="3">
        <f t="shared" si="4"/>
        <v>44.00977995110025</v>
      </c>
      <c r="M58" s="8">
        <f t="shared" si="5"/>
        <v>4.09</v>
      </c>
    </row>
    <row r="59" spans="1:13" ht="15">
      <c r="A59">
        <v>1.98</v>
      </c>
      <c r="B59" t="s">
        <v>80</v>
      </c>
      <c r="C59" t="s">
        <v>133</v>
      </c>
      <c r="E59">
        <v>8.4</v>
      </c>
      <c r="F59" t="s">
        <v>43</v>
      </c>
      <c r="G59">
        <v>1</v>
      </c>
      <c r="H59">
        <v>80</v>
      </c>
      <c r="I59" t="s">
        <v>45</v>
      </c>
      <c r="J59" t="s">
        <v>68</v>
      </c>
      <c r="K59">
        <f t="shared" si="3"/>
        <v>80</v>
      </c>
      <c r="L59" s="3">
        <f t="shared" si="4"/>
        <v>40.4040404040404</v>
      </c>
      <c r="M59" s="8">
        <f t="shared" si="5"/>
        <v>1.98</v>
      </c>
    </row>
    <row r="60" spans="1:13" ht="15">
      <c r="A60">
        <v>5.25</v>
      </c>
      <c r="B60" t="s">
        <v>91</v>
      </c>
      <c r="C60" t="s">
        <v>92</v>
      </c>
      <c r="G60">
        <v>1</v>
      </c>
      <c r="H60">
        <v>180</v>
      </c>
      <c r="K60">
        <f t="shared" si="3"/>
        <v>180</v>
      </c>
      <c r="L60" s="3">
        <f t="shared" si="4"/>
        <v>34.285714285714285</v>
      </c>
      <c r="M60" s="8">
        <f t="shared" si="5"/>
        <v>5.25</v>
      </c>
    </row>
    <row r="61" spans="1:13" ht="15">
      <c r="A61">
        <v>650.95</v>
      </c>
      <c r="B61" t="s">
        <v>96</v>
      </c>
      <c r="C61" t="s">
        <v>95</v>
      </c>
      <c r="D61">
        <v>25000</v>
      </c>
      <c r="G61">
        <v>1</v>
      </c>
      <c r="H61">
        <f>D61*1000</f>
        <v>25000000</v>
      </c>
      <c r="K61">
        <f t="shared" si="3"/>
        <v>25000000</v>
      </c>
      <c r="L61" s="3">
        <f t="shared" si="4"/>
        <v>38405.407481373375</v>
      </c>
      <c r="M61" s="8">
        <f t="shared" si="5"/>
        <v>650.95</v>
      </c>
    </row>
    <row r="62" spans="1:13" ht="15">
      <c r="A62">
        <v>67.5</v>
      </c>
      <c r="B62" t="s">
        <v>97</v>
      </c>
      <c r="C62" s="1" t="s">
        <v>134</v>
      </c>
      <c r="D62">
        <v>1500</v>
      </c>
      <c r="G62">
        <v>1</v>
      </c>
      <c r="H62">
        <f>D62*1000</f>
        <v>1500000</v>
      </c>
      <c r="K62">
        <f t="shared" si="3"/>
        <v>1500000</v>
      </c>
      <c r="L62" s="3">
        <f t="shared" si="4"/>
        <v>22222.222222222223</v>
      </c>
      <c r="M62" s="8">
        <f t="shared" si="5"/>
        <v>67.5</v>
      </c>
    </row>
  </sheetData>
  <hyperlinks>
    <hyperlink ref="J15" r:id="rId1" display="http://www.tetleyharris.com/tea101/faqs.shtml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2016-12-05T02:58:11Z</dcterms:created>
  <dcterms:modified xsi:type="dcterms:W3CDTF">2016-12-07T04:06:22Z</dcterms:modified>
  <cp:category/>
  <cp:version/>
  <cp:contentType/>
  <cp:contentStatus/>
</cp:coreProperties>
</file>