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ancini\Desktop\Haley Mancini's Folder\haley\"/>
    </mc:Choice>
  </mc:AlternateContent>
  <xr:revisionPtr revIDLastSave="0" documentId="8_{77A20167-5BEF-41A6-A9CF-9B349470A024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Ice Cream" sheetId="1" r:id="rId1"/>
    <sheet name="Food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G17" i="2" l="1"/>
  <c r="G18" i="2"/>
  <c r="G19" i="2"/>
  <c r="G20" i="2"/>
  <c r="C17" i="2"/>
  <c r="C18" i="2"/>
  <c r="C19" i="2"/>
  <c r="C20" i="2"/>
  <c r="D20" i="2"/>
  <c r="D19" i="2"/>
  <c r="D18" i="2"/>
  <c r="D17" i="2"/>
  <c r="E12" i="2"/>
  <c r="G12" i="2" s="1"/>
  <c r="E11" i="2"/>
  <c r="G11" i="2" s="1"/>
  <c r="E10" i="2"/>
  <c r="G10" i="2" s="1"/>
  <c r="E9" i="2"/>
  <c r="E8" i="2"/>
  <c r="E7" i="2"/>
  <c r="C7" i="2" s="1"/>
  <c r="E6" i="2"/>
  <c r="G6" i="2" s="1"/>
  <c r="E5" i="2"/>
  <c r="E4" i="2"/>
  <c r="C4" i="2" s="1"/>
  <c r="E3" i="2"/>
  <c r="E2" i="2"/>
  <c r="G3" i="2"/>
  <c r="G4" i="2"/>
  <c r="G5" i="2"/>
  <c r="G7" i="2"/>
  <c r="G8" i="2"/>
  <c r="G9" i="2"/>
  <c r="G13" i="2"/>
  <c r="G14" i="2"/>
  <c r="G15" i="2"/>
  <c r="G16" i="2"/>
  <c r="G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2" i="2"/>
  <c r="C3" i="2"/>
  <c r="C5" i="2"/>
  <c r="C6" i="2"/>
  <c r="C8" i="2"/>
  <c r="C9" i="2"/>
  <c r="C13" i="2"/>
  <c r="C14" i="2"/>
  <c r="C15" i="2"/>
  <c r="C16" i="2"/>
  <c r="C2" i="2"/>
  <c r="E15" i="2"/>
  <c r="E16" i="2"/>
  <c r="E14" i="2"/>
  <c r="E13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3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6" i="1"/>
  <c r="C49" i="1"/>
  <c r="C50" i="1"/>
  <c r="C51" i="1"/>
  <c r="C52" i="1"/>
  <c r="C53" i="1"/>
  <c r="C54" i="1"/>
  <c r="C55" i="1"/>
  <c r="C56" i="1"/>
  <c r="C57" i="1"/>
  <c r="C58" i="1"/>
  <c r="C59" i="1"/>
  <c r="C60" i="1"/>
  <c r="C2" i="1"/>
  <c r="E48" i="1"/>
  <c r="G48" i="1" s="1"/>
  <c r="E47" i="1"/>
  <c r="C47" i="1" s="1"/>
  <c r="E46" i="1"/>
  <c r="G46" i="1" s="1"/>
  <c r="E45" i="1"/>
  <c r="C45" i="1" s="1"/>
  <c r="E44" i="1"/>
  <c r="G44" i="1" s="1"/>
  <c r="E43" i="1"/>
  <c r="C43" i="1" s="1"/>
  <c r="E42" i="1"/>
  <c r="G42" i="1" s="1"/>
  <c r="B34" i="1"/>
  <c r="C34" i="1" s="1"/>
  <c r="C12" i="2" l="1"/>
  <c r="C11" i="2"/>
  <c r="C10" i="2"/>
  <c r="C48" i="1"/>
  <c r="C44" i="1"/>
  <c r="G34" i="1"/>
  <c r="D34" i="1"/>
  <c r="G45" i="1"/>
</calcChain>
</file>

<file path=xl/sharedStrings.xml><?xml version="1.0" encoding="utf-8"?>
<sst xmlns="http://schemas.openxmlformats.org/spreadsheetml/2006/main" count="92" uniqueCount="85">
  <si>
    <t>Menu Item</t>
  </si>
  <si>
    <t>Calories per Dollar</t>
  </si>
  <si>
    <t>Protein Per Dollar</t>
  </si>
  <si>
    <t>Price before tax</t>
  </si>
  <si>
    <t>Calories</t>
  </si>
  <si>
    <t>Protein</t>
  </si>
  <si>
    <t>Eat all year</t>
  </si>
  <si>
    <t>Oreo Blizzard</t>
  </si>
  <si>
    <t>Reeses Blizzard</t>
  </si>
  <si>
    <t>M&amp;M Blizzard</t>
  </si>
  <si>
    <t>Butterfinger Blizzard</t>
  </si>
  <si>
    <t>Heath Blizzard</t>
  </si>
  <si>
    <t>Twix Blizzard</t>
  </si>
  <si>
    <t>Summer Berry Cheesecake Blizzard</t>
  </si>
  <si>
    <t>Jurassic Chomp Blizzard</t>
  </si>
  <si>
    <t>S'mores Blizzard</t>
  </si>
  <si>
    <t>Cotton Candy Blizzard</t>
  </si>
  <si>
    <t>Peanut Butter Cookie Dough Blizzard</t>
  </si>
  <si>
    <t>Cookie Dough Blizzard</t>
  </si>
  <si>
    <t>Salted Caramel Truffle Blizzard</t>
  </si>
  <si>
    <t>Choco Brownie Extreme Blizzard</t>
  </si>
  <si>
    <t>Turtle Pecan Cluster Blizzard</t>
  </si>
  <si>
    <t>Mint Oreo Blizzard</t>
  </si>
  <si>
    <t>Royal New York Cheesecake Blizzard</t>
  </si>
  <si>
    <t>Royal Oreo Blizzard</t>
  </si>
  <si>
    <t>Hot Funnel Cake - Strawberry</t>
  </si>
  <si>
    <t>Hot Funnel Cake - Hot Fudge</t>
  </si>
  <si>
    <t>Hot Funnel Cake - Caramel</t>
  </si>
  <si>
    <t>Hot Fudge Stuffed Cookie</t>
  </si>
  <si>
    <t>Hot Triple Chocolate Brownie</t>
  </si>
  <si>
    <t>Peanut Buster Parfait</t>
  </si>
  <si>
    <t>Banana Split</t>
  </si>
  <si>
    <t>Hot Fudge Sundae</t>
  </si>
  <si>
    <t>Strawberry Sundea</t>
  </si>
  <si>
    <t>Chocolate Sundae</t>
  </si>
  <si>
    <t>Caramel Sundae</t>
  </si>
  <si>
    <t>Peanut Butter Sundae</t>
  </si>
  <si>
    <t>Pineapple Sundae</t>
  </si>
  <si>
    <t>Plain Cone</t>
  </si>
  <si>
    <t>Dipped Cone</t>
  </si>
  <si>
    <t>Chocolate Shake</t>
  </si>
  <si>
    <t>Strawberry Shake</t>
  </si>
  <si>
    <t>Hot Fudge Shake</t>
  </si>
  <si>
    <t>Vanilla Shake</t>
  </si>
  <si>
    <t>Peanut Butter Shake</t>
  </si>
  <si>
    <t>Banana Shake</t>
  </si>
  <si>
    <t>Caramel Shake</t>
  </si>
  <si>
    <t>Chocolate Shake - Make it a Malt</t>
  </si>
  <si>
    <t>Strawberry Shake - Make it  a Malt</t>
  </si>
  <si>
    <t>Hot Fudge Shake - Make it a Malt</t>
  </si>
  <si>
    <t>Vanilla Shake - Make it a Malt</t>
  </si>
  <si>
    <t>Peanut Butter Shake - Make it a Malt</t>
  </si>
  <si>
    <t>Banana Shake - Make it a Malt</t>
  </si>
  <si>
    <t>Caramel Shake - Make it a Malt</t>
  </si>
  <si>
    <t>Ultimate Frappe - Oreo</t>
  </si>
  <si>
    <t>Ultimate Frappe - Midnight Mocha</t>
  </si>
  <si>
    <t>Ultimate Frappe - Caramel Chip</t>
  </si>
  <si>
    <t>MooLatte - Mocha</t>
  </si>
  <si>
    <t>MooLatte - Caramel</t>
  </si>
  <si>
    <t>MooLatte - Vanilla</t>
  </si>
  <si>
    <t>Misty Slush</t>
  </si>
  <si>
    <t>Julius Originals - Orange</t>
  </si>
  <si>
    <t>Julius Originals - Strawberry Banana</t>
  </si>
  <si>
    <t>Premium Fruit Smoothies - Strawberry Banana</t>
  </si>
  <si>
    <t>Premium Fruit Smoothies - Mango Pineapple</t>
  </si>
  <si>
    <t>Premium Fruit Smoothies - Tripleberry</t>
  </si>
  <si>
    <t>Chicken Strip Basket (6 pcs.)</t>
  </si>
  <si>
    <t>Chicken Strip Basket (4 pcs.)</t>
  </si>
  <si>
    <t>Bacon Cheese GrillBurger Meal</t>
  </si>
  <si>
    <t>FlameThrower GrillBurger Meal</t>
  </si>
  <si>
    <t>Original Cheeseburger Meal</t>
  </si>
  <si>
    <t>Original Double Cheeseburger Meal</t>
  </si>
  <si>
    <t>Crispy Chicken Sawnwich Meal</t>
  </si>
  <si>
    <t>Chicken Bacon Ranch Sandwich Meal</t>
  </si>
  <si>
    <t>Turkey BLT Meal</t>
  </si>
  <si>
    <t>Pork Tenderloin Meal</t>
  </si>
  <si>
    <t>Chili Cheese Dog Combo</t>
  </si>
  <si>
    <t>Kids Meal 2 Chicken Strips</t>
  </si>
  <si>
    <t>Kids Meal Cheeseburger</t>
  </si>
  <si>
    <t>Kids Meal Hot Dog</t>
  </si>
  <si>
    <t xml:space="preserve">Kids Meal Grilled Cheese </t>
  </si>
  <si>
    <t>French Fries</t>
  </si>
  <si>
    <t>Onion Rings</t>
  </si>
  <si>
    <t>Cheese Curds</t>
  </si>
  <si>
    <t>Pretzel 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</si>
</sst>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1" fontId="0" fillId="3" borderId="1" xfId="0" applyNumberFormat="1" applyFill="1" applyBorder="1"/>
    <xf numFmtId="44" fontId="0" fillId="0" borderId="1" xfId="0" applyNumberFormat="1" applyBorder="1"/>
    <xf numFmtId="0" fontId="1" fillId="0" borderId="1" xfId="0" applyFont="1" applyBorder="1"/>
    <xf numFmtId="1" fontId="1" fillId="2" borderId="1" xfId="0" applyNumberFormat="1" applyFont="1" applyFill="1" applyBorder="1"/>
    <xf numFmtId="1" fontId="1" fillId="3" borderId="1" xfId="0" applyNumberFormat="1" applyFont="1" applyFill="1" applyBorder="1"/>
    <xf numFmtId="44" fontId="1" fillId="0" borderId="1" xfId="0" applyNumberFormat="1" applyFont="1" applyBorder="1"/>
    <xf numFmtId="42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selection activeCell="C31" sqref="C31"/>
    </sheetView>
  </sheetViews>
  <sheetFormatPr defaultRowHeight="15" x14ac:dyDescent="0.25"/>
  <cols>
    <col min="1" max="1" width="42.85546875" bestFit="1" customWidth="1"/>
    <col min="2" max="2" width="15.140625" bestFit="1" customWidth="1"/>
    <col min="3" max="3" width="17.5703125" bestFit="1" customWidth="1"/>
    <col min="4" max="4" width="16.85546875" bestFit="1" customWidth="1"/>
    <col min="7" max="7" width="10.5703125" bestFit="1" customWidth="1"/>
  </cols>
  <sheetData>
    <row r="1" spans="1:7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>
        <v>5.29</v>
      </c>
      <c r="C2" s="2">
        <f>(E2/B2)</f>
        <v>213.61058601134215</v>
      </c>
      <c r="D2" s="3">
        <f>(F2/B2)</f>
        <v>4.1587901701323249</v>
      </c>
      <c r="E2" s="1">
        <v>1130</v>
      </c>
      <c r="F2" s="1">
        <v>22</v>
      </c>
      <c r="G2" s="4">
        <f>(((B2/E2)*2000)*365)</f>
        <v>3417.4336283185844</v>
      </c>
    </row>
    <row r="3" spans="1:7" x14ac:dyDescent="0.25">
      <c r="A3" s="1" t="s">
        <v>8</v>
      </c>
      <c r="B3" s="1">
        <v>5.29</v>
      </c>
      <c r="C3" s="2">
        <f t="shared" ref="C3:C60" si="0">(E3/B3)</f>
        <v>189.03591682419659</v>
      </c>
      <c r="D3" s="3">
        <f t="shared" ref="D3:D60" si="1">(F3/B3)</f>
        <v>4.7258979206049148</v>
      </c>
      <c r="E3" s="1">
        <v>1000</v>
      </c>
      <c r="F3" s="1">
        <v>25</v>
      </c>
      <c r="G3" s="4">
        <f t="shared" ref="G3:G60" si="2">(((B3/E3)*2000)*365)</f>
        <v>3861.7</v>
      </c>
    </row>
    <row r="4" spans="1:7" x14ac:dyDescent="0.25">
      <c r="A4" s="1" t="s">
        <v>9</v>
      </c>
      <c r="B4" s="1">
        <v>5.29</v>
      </c>
      <c r="C4" s="2">
        <f t="shared" si="0"/>
        <v>209.45179584120982</v>
      </c>
      <c r="D4" s="3">
        <f t="shared" si="1"/>
        <v>4.1587901701323249</v>
      </c>
      <c r="E4" s="1">
        <v>1108</v>
      </c>
      <c r="F4" s="1">
        <v>22</v>
      </c>
      <c r="G4" s="4">
        <f t="shared" si="2"/>
        <v>3485.2888086642602</v>
      </c>
    </row>
    <row r="5" spans="1:7" x14ac:dyDescent="0.25">
      <c r="A5" s="1" t="s">
        <v>10</v>
      </c>
      <c r="B5" s="1">
        <v>5.29</v>
      </c>
      <c r="C5" s="2">
        <f t="shared" si="0"/>
        <v>175.80340264650283</v>
      </c>
      <c r="D5" s="3">
        <f t="shared" si="1"/>
        <v>3.9697542533081287</v>
      </c>
      <c r="E5" s="1">
        <v>930</v>
      </c>
      <c r="F5" s="1">
        <v>21</v>
      </c>
      <c r="G5" s="4">
        <f t="shared" si="2"/>
        <v>4152.36559139785</v>
      </c>
    </row>
    <row r="6" spans="1:7" x14ac:dyDescent="0.25">
      <c r="A6" s="1" t="s">
        <v>11</v>
      </c>
      <c r="B6" s="1">
        <v>5.29</v>
      </c>
      <c r="C6" s="2">
        <f t="shared" si="0"/>
        <v>217.39130434782609</v>
      </c>
      <c r="D6" s="3">
        <f t="shared" si="1"/>
        <v>3.7807183364839321</v>
      </c>
      <c r="E6" s="1">
        <v>1150</v>
      </c>
      <c r="F6" s="1">
        <v>20</v>
      </c>
      <c r="G6" s="4">
        <f t="shared" si="2"/>
        <v>3357.9999999999995</v>
      </c>
    </row>
    <row r="7" spans="1:7" x14ac:dyDescent="0.25">
      <c r="A7" s="1" t="s">
        <v>12</v>
      </c>
      <c r="B7" s="1">
        <v>5.29</v>
      </c>
      <c r="C7" s="2">
        <f t="shared" si="0"/>
        <v>224.95274102079395</v>
      </c>
      <c r="D7" s="3">
        <f t="shared" si="1"/>
        <v>4.3478260869565215</v>
      </c>
      <c r="E7" s="1">
        <v>1190</v>
      </c>
      <c r="F7" s="1">
        <v>23</v>
      </c>
      <c r="G7" s="4">
        <f t="shared" si="2"/>
        <v>3245.1260504201682</v>
      </c>
    </row>
    <row r="8" spans="1:7" x14ac:dyDescent="0.25">
      <c r="A8" s="1" t="s">
        <v>13</v>
      </c>
      <c r="B8" s="1">
        <v>5.29</v>
      </c>
      <c r="C8" s="2">
        <f t="shared" si="0"/>
        <v>177.69376181474479</v>
      </c>
      <c r="D8" s="3">
        <f t="shared" si="1"/>
        <v>4.3478260869565215</v>
      </c>
      <c r="E8" s="1">
        <v>940</v>
      </c>
      <c r="F8" s="1">
        <v>23</v>
      </c>
      <c r="G8" s="4">
        <f t="shared" si="2"/>
        <v>4108.1914893617022</v>
      </c>
    </row>
    <row r="9" spans="1:7" x14ac:dyDescent="0.25">
      <c r="A9" s="1" t="s">
        <v>14</v>
      </c>
      <c r="B9" s="1">
        <v>5.29</v>
      </c>
      <c r="C9" s="2">
        <f t="shared" si="0"/>
        <v>238.18525519848771</v>
      </c>
      <c r="D9" s="3">
        <f t="shared" si="1"/>
        <v>5.2930056710775046</v>
      </c>
      <c r="E9" s="1">
        <v>1260</v>
      </c>
      <c r="F9" s="1">
        <v>28</v>
      </c>
      <c r="G9" s="4">
        <f t="shared" si="2"/>
        <v>3064.8412698412699</v>
      </c>
    </row>
    <row r="10" spans="1:7" x14ac:dyDescent="0.25">
      <c r="A10" s="1" t="s">
        <v>15</v>
      </c>
      <c r="B10" s="1">
        <v>5.29</v>
      </c>
      <c r="C10" s="2">
        <f t="shared" si="0"/>
        <v>255.19848771266541</v>
      </c>
      <c r="D10" s="3">
        <f t="shared" si="1"/>
        <v>4.1587901701323249</v>
      </c>
      <c r="E10" s="1">
        <v>1350</v>
      </c>
      <c r="F10" s="1">
        <v>22</v>
      </c>
      <c r="G10" s="4">
        <f t="shared" si="2"/>
        <v>2860.5185185185182</v>
      </c>
    </row>
    <row r="11" spans="1:7" x14ac:dyDescent="0.25">
      <c r="A11" s="1" t="s">
        <v>16</v>
      </c>
      <c r="B11" s="1">
        <v>5.29</v>
      </c>
      <c r="C11" s="2">
        <f t="shared" si="0"/>
        <v>217.39130434782609</v>
      </c>
      <c r="D11" s="3">
        <f t="shared" si="1"/>
        <v>3.9697542533081287</v>
      </c>
      <c r="E11" s="1">
        <v>1150</v>
      </c>
      <c r="F11" s="1">
        <v>21</v>
      </c>
      <c r="G11" s="4">
        <f t="shared" si="2"/>
        <v>3357.9999999999995</v>
      </c>
    </row>
    <row r="12" spans="1:7" x14ac:dyDescent="0.25">
      <c r="A12" s="1" t="s">
        <v>17</v>
      </c>
      <c r="B12" s="1">
        <v>5.29</v>
      </c>
      <c r="C12" s="2">
        <f t="shared" si="0"/>
        <v>260.86956521739131</v>
      </c>
      <c r="D12" s="3">
        <f t="shared" si="1"/>
        <v>4.9149338374291114</v>
      </c>
      <c r="E12" s="1">
        <v>1380</v>
      </c>
      <c r="F12" s="1">
        <v>26</v>
      </c>
      <c r="G12" s="4">
        <f t="shared" si="2"/>
        <v>2798.3333333333335</v>
      </c>
    </row>
    <row r="13" spans="1:7" x14ac:dyDescent="0.25">
      <c r="A13" s="1" t="s">
        <v>18</v>
      </c>
      <c r="B13" s="1">
        <v>5.29</v>
      </c>
      <c r="C13" s="2">
        <f t="shared" si="0"/>
        <v>253.30812854442343</v>
      </c>
      <c r="D13" s="3">
        <f t="shared" si="1"/>
        <v>4.1587901701323249</v>
      </c>
      <c r="E13" s="1">
        <v>1340</v>
      </c>
      <c r="F13" s="1">
        <v>22</v>
      </c>
      <c r="G13" s="4">
        <f t="shared" si="2"/>
        <v>2881.8656716417909</v>
      </c>
    </row>
    <row r="14" spans="1:7" x14ac:dyDescent="0.25">
      <c r="A14" s="1" t="s">
        <v>19</v>
      </c>
      <c r="B14" s="1">
        <v>5.29</v>
      </c>
      <c r="C14" s="2">
        <f t="shared" si="0"/>
        <v>266.54064272211718</v>
      </c>
      <c r="D14" s="3">
        <f t="shared" si="1"/>
        <v>4.3478260869565215</v>
      </c>
      <c r="E14" s="1">
        <v>1410</v>
      </c>
      <c r="F14" s="1">
        <v>23</v>
      </c>
      <c r="G14" s="4">
        <f t="shared" si="2"/>
        <v>2738.7943262411345</v>
      </c>
    </row>
    <row r="15" spans="1:7" x14ac:dyDescent="0.25">
      <c r="A15" s="1" t="s">
        <v>20</v>
      </c>
      <c r="B15" s="1">
        <v>5.29</v>
      </c>
      <c r="C15" s="2">
        <f t="shared" si="0"/>
        <v>211.72022684310019</v>
      </c>
      <c r="D15" s="3">
        <f t="shared" si="1"/>
        <v>4.1587901701323249</v>
      </c>
      <c r="E15" s="1">
        <v>1120</v>
      </c>
      <c r="F15" s="1">
        <v>22</v>
      </c>
      <c r="G15" s="4">
        <f t="shared" si="2"/>
        <v>3447.9464285714284</v>
      </c>
    </row>
    <row r="16" spans="1:7" x14ac:dyDescent="0.25">
      <c r="A16" s="1" t="s">
        <v>21</v>
      </c>
      <c r="B16" s="1">
        <v>5.29</v>
      </c>
      <c r="C16" s="2">
        <f t="shared" si="0"/>
        <v>247.63705103969755</v>
      </c>
      <c r="D16" s="3">
        <f t="shared" si="1"/>
        <v>4.3478260869565215</v>
      </c>
      <c r="E16" s="1">
        <v>1310</v>
      </c>
      <c r="F16" s="1">
        <v>23</v>
      </c>
      <c r="G16" s="4">
        <f t="shared" si="2"/>
        <v>2947.8625954198474</v>
      </c>
    </row>
    <row r="17" spans="1:7" x14ac:dyDescent="0.25">
      <c r="A17" s="1" t="s">
        <v>22</v>
      </c>
      <c r="B17" s="1">
        <v>5.29</v>
      </c>
      <c r="C17" s="2">
        <f t="shared" si="0"/>
        <v>228.73345935727789</v>
      </c>
      <c r="D17" s="3">
        <f t="shared" si="1"/>
        <v>4.1587901701323249</v>
      </c>
      <c r="E17" s="1">
        <v>1210</v>
      </c>
      <c r="F17" s="1">
        <v>22</v>
      </c>
      <c r="G17" s="4">
        <f t="shared" si="2"/>
        <v>3191.4876033057853</v>
      </c>
    </row>
    <row r="18" spans="1:7" x14ac:dyDescent="0.25">
      <c r="A18" s="1" t="s">
        <v>23</v>
      </c>
      <c r="B18" s="1">
        <v>5.99</v>
      </c>
      <c r="C18" s="2">
        <f t="shared" si="0"/>
        <v>223.70617696160267</v>
      </c>
      <c r="D18" s="3">
        <f t="shared" si="1"/>
        <v>4.1736227045075127</v>
      </c>
      <c r="E18" s="1">
        <v>1340</v>
      </c>
      <c r="F18" s="1">
        <v>25</v>
      </c>
      <c r="G18" s="4">
        <f t="shared" si="2"/>
        <v>3263.2089552238808</v>
      </c>
    </row>
    <row r="19" spans="1:7" x14ac:dyDescent="0.25">
      <c r="A19" s="1" t="s">
        <v>24</v>
      </c>
      <c r="B19" s="1">
        <v>5.99</v>
      </c>
      <c r="C19" s="2">
        <f t="shared" si="0"/>
        <v>220.36727879799665</v>
      </c>
      <c r="D19" s="3">
        <f t="shared" si="1"/>
        <v>4.1736227045075127</v>
      </c>
      <c r="E19" s="1">
        <v>1320</v>
      </c>
      <c r="F19" s="1">
        <v>25</v>
      </c>
      <c r="G19" s="4">
        <f t="shared" si="2"/>
        <v>3312.6515151515155</v>
      </c>
    </row>
    <row r="20" spans="1:7" x14ac:dyDescent="0.25">
      <c r="A20" s="1" t="s">
        <v>25</v>
      </c>
      <c r="B20" s="1">
        <v>4.6900000000000004</v>
      </c>
      <c r="C20" s="2">
        <f t="shared" si="0"/>
        <v>104.4776119402985</v>
      </c>
      <c r="D20" s="3">
        <f t="shared" si="1"/>
        <v>1.7057569296375266</v>
      </c>
      <c r="E20" s="1">
        <v>490</v>
      </c>
      <c r="F20" s="1">
        <v>8</v>
      </c>
      <c r="G20" s="4">
        <f t="shared" si="2"/>
        <v>6987.1428571428587</v>
      </c>
    </row>
    <row r="21" spans="1:7" x14ac:dyDescent="0.25">
      <c r="A21" s="1" t="s">
        <v>26</v>
      </c>
      <c r="B21" s="1">
        <v>4.6900000000000004</v>
      </c>
      <c r="C21" s="2">
        <f t="shared" si="0"/>
        <v>115.13859275053304</v>
      </c>
      <c r="D21" s="3">
        <f t="shared" si="1"/>
        <v>1.9189765458422172</v>
      </c>
      <c r="E21" s="1">
        <v>540</v>
      </c>
      <c r="F21" s="1">
        <v>9</v>
      </c>
      <c r="G21" s="4">
        <f t="shared" si="2"/>
        <v>6340.1851851851861</v>
      </c>
    </row>
    <row r="22" spans="1:7" x14ac:dyDescent="0.25">
      <c r="A22" s="1" t="s">
        <v>27</v>
      </c>
      <c r="B22" s="1">
        <v>4.6900000000000004</v>
      </c>
      <c r="C22" s="2">
        <f t="shared" si="0"/>
        <v>115.13859275053304</v>
      </c>
      <c r="D22" s="3">
        <f t="shared" si="1"/>
        <v>1.9189765458422172</v>
      </c>
      <c r="E22" s="1">
        <v>540</v>
      </c>
      <c r="F22" s="1">
        <v>9</v>
      </c>
      <c r="G22" s="4">
        <f t="shared" si="2"/>
        <v>6340.1851851851861</v>
      </c>
    </row>
    <row r="23" spans="1:7" x14ac:dyDescent="0.25">
      <c r="A23" s="1" t="s">
        <v>28</v>
      </c>
      <c r="B23" s="1">
        <v>4.79</v>
      </c>
      <c r="C23" s="2">
        <f t="shared" si="0"/>
        <v>133.61169102296452</v>
      </c>
      <c r="D23" s="3">
        <f t="shared" si="1"/>
        <v>2.0876826722338206</v>
      </c>
      <c r="E23" s="1">
        <v>640</v>
      </c>
      <c r="F23" s="1">
        <v>10</v>
      </c>
      <c r="G23" s="4">
        <f t="shared" si="2"/>
        <v>5463.59375</v>
      </c>
    </row>
    <row r="24" spans="1:7" x14ac:dyDescent="0.25">
      <c r="A24" s="1" t="s">
        <v>29</v>
      </c>
      <c r="B24" s="1">
        <v>4.8899999999999997</v>
      </c>
      <c r="C24" s="2">
        <f t="shared" si="0"/>
        <v>110.42944785276075</v>
      </c>
      <c r="D24" s="3">
        <f t="shared" si="1"/>
        <v>1.6359918200408998</v>
      </c>
      <c r="E24" s="1">
        <v>540</v>
      </c>
      <c r="F24" s="1">
        <v>8</v>
      </c>
      <c r="G24" s="4">
        <f t="shared" si="2"/>
        <v>6610.5555555555557</v>
      </c>
    </row>
    <row r="25" spans="1:7" x14ac:dyDescent="0.25">
      <c r="A25" s="1" t="s">
        <v>30</v>
      </c>
      <c r="B25" s="1">
        <v>4.49</v>
      </c>
      <c r="C25" s="2">
        <f t="shared" si="0"/>
        <v>158.12917594654789</v>
      </c>
      <c r="D25" s="3">
        <f t="shared" si="1"/>
        <v>3.7861915367483294</v>
      </c>
      <c r="E25" s="1">
        <v>710</v>
      </c>
      <c r="F25" s="1">
        <v>17</v>
      </c>
      <c r="G25" s="4">
        <f t="shared" si="2"/>
        <v>4616.4788732394363</v>
      </c>
    </row>
    <row r="26" spans="1:7" x14ac:dyDescent="0.25">
      <c r="A26" s="1" t="s">
        <v>31</v>
      </c>
      <c r="B26" s="1">
        <v>5.29</v>
      </c>
      <c r="C26" s="2">
        <f t="shared" si="0"/>
        <v>98.298676748582224</v>
      </c>
      <c r="D26" s="3">
        <f t="shared" si="1"/>
        <v>1.7013232514177694</v>
      </c>
      <c r="E26" s="1">
        <v>520</v>
      </c>
      <c r="F26" s="1">
        <v>9</v>
      </c>
      <c r="G26" s="4">
        <f t="shared" si="2"/>
        <v>7426.3461538461543</v>
      </c>
    </row>
    <row r="27" spans="1:7" x14ac:dyDescent="0.25">
      <c r="A27" s="1" t="s">
        <v>32</v>
      </c>
      <c r="B27" s="1">
        <v>3.99</v>
      </c>
      <c r="C27" s="2">
        <f t="shared" si="0"/>
        <v>152.88220551378444</v>
      </c>
      <c r="D27" s="3">
        <f t="shared" si="1"/>
        <v>3.2581453634085213</v>
      </c>
      <c r="E27" s="1">
        <v>610</v>
      </c>
      <c r="F27" s="1">
        <v>13</v>
      </c>
      <c r="G27" s="4">
        <f t="shared" si="2"/>
        <v>4774.9180327868853</v>
      </c>
    </row>
    <row r="28" spans="1:7" x14ac:dyDescent="0.25">
      <c r="A28" s="1" t="s">
        <v>33</v>
      </c>
      <c r="B28" s="1">
        <v>3.99</v>
      </c>
      <c r="C28" s="2">
        <f t="shared" si="0"/>
        <v>117.79448621553884</v>
      </c>
      <c r="D28" s="3">
        <f t="shared" si="1"/>
        <v>3.007518796992481</v>
      </c>
      <c r="E28" s="1">
        <v>470</v>
      </c>
      <c r="F28" s="1">
        <v>12</v>
      </c>
      <c r="G28" s="4">
        <f t="shared" si="2"/>
        <v>6197.2340425531929</v>
      </c>
    </row>
    <row r="29" spans="1:7" x14ac:dyDescent="0.25">
      <c r="A29" s="1" t="s">
        <v>34</v>
      </c>
      <c r="B29" s="1">
        <v>3.99</v>
      </c>
      <c r="C29" s="2">
        <f t="shared" si="0"/>
        <v>140.35087719298244</v>
      </c>
      <c r="D29" s="3">
        <f t="shared" si="1"/>
        <v>3.007518796992481</v>
      </c>
      <c r="E29" s="1">
        <v>560</v>
      </c>
      <c r="F29" s="1">
        <v>12</v>
      </c>
      <c r="G29" s="4">
        <f t="shared" si="2"/>
        <v>5201.25</v>
      </c>
    </row>
    <row r="30" spans="1:7" x14ac:dyDescent="0.25">
      <c r="A30" s="1" t="s">
        <v>35</v>
      </c>
      <c r="B30" s="1">
        <v>3.99</v>
      </c>
      <c r="C30" s="2">
        <f t="shared" si="0"/>
        <v>150.37593984962405</v>
      </c>
      <c r="D30" s="3">
        <f t="shared" si="1"/>
        <v>3.007518796992481</v>
      </c>
      <c r="E30" s="1">
        <v>600</v>
      </c>
      <c r="F30" s="1">
        <v>12</v>
      </c>
      <c r="G30" s="4">
        <f t="shared" si="2"/>
        <v>4854.5</v>
      </c>
    </row>
    <row r="31" spans="1:7" x14ac:dyDescent="0.25">
      <c r="A31" s="1" t="s">
        <v>36</v>
      </c>
      <c r="B31" s="1">
        <v>3.99</v>
      </c>
      <c r="C31" s="2">
        <f t="shared" si="0"/>
        <v>195.48872180451127</v>
      </c>
      <c r="D31" s="3">
        <f t="shared" si="1"/>
        <v>4.511278195488722</v>
      </c>
      <c r="E31" s="1">
        <v>780</v>
      </c>
      <c r="F31" s="1">
        <v>18</v>
      </c>
      <c r="G31" s="4">
        <f t="shared" si="2"/>
        <v>3734.2307692307691</v>
      </c>
    </row>
    <row r="32" spans="1:7" x14ac:dyDescent="0.25">
      <c r="A32" s="1" t="s">
        <v>37</v>
      </c>
      <c r="B32" s="1">
        <v>3.99</v>
      </c>
      <c r="C32" s="2">
        <f t="shared" si="0"/>
        <v>120.30075187969925</v>
      </c>
      <c r="D32" s="3">
        <f t="shared" si="1"/>
        <v>3.007518796992481</v>
      </c>
      <c r="E32" s="1">
        <v>480</v>
      </c>
      <c r="F32" s="1">
        <v>12</v>
      </c>
      <c r="G32" s="4">
        <f t="shared" si="2"/>
        <v>6068.125</v>
      </c>
    </row>
    <row r="33" spans="1:7" x14ac:dyDescent="0.25">
      <c r="A33" s="1" t="s">
        <v>38</v>
      </c>
      <c r="B33" s="1">
        <v>3.59</v>
      </c>
      <c r="C33" s="2">
        <f t="shared" si="0"/>
        <v>128.13370473537606</v>
      </c>
      <c r="D33" s="3">
        <f t="shared" si="1"/>
        <v>3.3426183844011144</v>
      </c>
      <c r="E33" s="1">
        <v>460</v>
      </c>
      <c r="F33" s="1">
        <v>12</v>
      </c>
      <c r="G33" s="4">
        <f t="shared" si="2"/>
        <v>5697.173913043478</v>
      </c>
    </row>
    <row r="34" spans="1:7" x14ac:dyDescent="0.25">
      <c r="A34" s="1" t="s">
        <v>39</v>
      </c>
      <c r="B34" s="1">
        <f>3.59+0.69</f>
        <v>4.2799999999999994</v>
      </c>
      <c r="C34" s="2">
        <f t="shared" si="0"/>
        <v>149.53271028037386</v>
      </c>
      <c r="D34" s="3">
        <f t="shared" si="1"/>
        <v>3.0373831775700939</v>
      </c>
      <c r="E34" s="1">
        <v>640</v>
      </c>
      <c r="F34" s="1">
        <v>13</v>
      </c>
      <c r="G34" s="4">
        <f t="shared" si="2"/>
        <v>4881.8749999999991</v>
      </c>
    </row>
    <row r="35" spans="1:7" x14ac:dyDescent="0.25">
      <c r="A35" s="1" t="s">
        <v>40</v>
      </c>
      <c r="B35" s="1">
        <v>4.79</v>
      </c>
      <c r="C35" s="2">
        <f t="shared" si="0"/>
        <v>192.06680584551148</v>
      </c>
      <c r="D35" s="3">
        <f t="shared" si="1"/>
        <v>4.3841336116910226</v>
      </c>
      <c r="E35" s="1">
        <v>920</v>
      </c>
      <c r="F35" s="1">
        <v>21</v>
      </c>
      <c r="G35" s="4">
        <f t="shared" si="2"/>
        <v>3800.7608695652179</v>
      </c>
    </row>
    <row r="36" spans="1:7" x14ac:dyDescent="0.25">
      <c r="A36" s="1" t="s">
        <v>41</v>
      </c>
      <c r="B36" s="1">
        <v>4.79</v>
      </c>
      <c r="C36" s="2">
        <f t="shared" si="0"/>
        <v>162.83924843423799</v>
      </c>
      <c r="D36" s="3">
        <f t="shared" si="1"/>
        <v>4.3841336116910226</v>
      </c>
      <c r="E36" s="1">
        <v>780</v>
      </c>
      <c r="F36" s="1">
        <v>21</v>
      </c>
      <c r="G36" s="4">
        <f t="shared" si="2"/>
        <v>4482.9487179487178</v>
      </c>
    </row>
    <row r="37" spans="1:7" x14ac:dyDescent="0.25">
      <c r="A37" s="1" t="s">
        <v>42</v>
      </c>
      <c r="B37" s="1">
        <v>4.79</v>
      </c>
      <c r="C37" s="2">
        <f t="shared" si="0"/>
        <v>206.68058455114823</v>
      </c>
      <c r="D37" s="3">
        <f t="shared" si="1"/>
        <v>4.8016701461377869</v>
      </c>
      <c r="E37" s="1">
        <v>990</v>
      </c>
      <c r="F37" s="1">
        <v>23</v>
      </c>
      <c r="G37" s="4">
        <f t="shared" si="2"/>
        <v>3532.0202020202028</v>
      </c>
    </row>
    <row r="38" spans="1:7" x14ac:dyDescent="0.25">
      <c r="A38" s="1" t="s">
        <v>43</v>
      </c>
      <c r="B38" s="1">
        <v>4.79</v>
      </c>
      <c r="C38" s="2">
        <f t="shared" si="0"/>
        <v>179.54070981210856</v>
      </c>
      <c r="D38" s="3">
        <f t="shared" si="1"/>
        <v>4.5929018789144047</v>
      </c>
      <c r="E38" s="1">
        <v>860</v>
      </c>
      <c r="F38" s="1">
        <v>22</v>
      </c>
      <c r="G38" s="4">
        <f t="shared" si="2"/>
        <v>4065.9302325581398</v>
      </c>
    </row>
    <row r="39" spans="1:7" x14ac:dyDescent="0.25">
      <c r="A39" s="5" t="s">
        <v>44</v>
      </c>
      <c r="B39" s="5">
        <v>4.79</v>
      </c>
      <c r="C39" s="6">
        <f t="shared" si="0"/>
        <v>260.96033402922757</v>
      </c>
      <c r="D39" s="7">
        <f t="shared" si="1"/>
        <v>6.2630480167014611</v>
      </c>
      <c r="E39" s="5">
        <v>1250</v>
      </c>
      <c r="F39" s="5">
        <v>30</v>
      </c>
      <c r="G39" s="8">
        <f t="shared" si="2"/>
        <v>2797.3599999999997</v>
      </c>
    </row>
    <row r="40" spans="1:7" x14ac:dyDescent="0.25">
      <c r="A40" s="1" t="s">
        <v>45</v>
      </c>
      <c r="B40" s="1">
        <v>4.79</v>
      </c>
      <c r="C40" s="2">
        <f t="shared" si="0"/>
        <v>156.57620041753654</v>
      </c>
      <c r="D40" s="3">
        <f t="shared" si="1"/>
        <v>4.3841336116910226</v>
      </c>
      <c r="E40" s="1">
        <v>750</v>
      </c>
      <c r="F40" s="1">
        <v>21</v>
      </c>
      <c r="G40" s="4">
        <f t="shared" si="2"/>
        <v>4662.2666666666664</v>
      </c>
    </row>
    <row r="41" spans="1:7" x14ac:dyDescent="0.25">
      <c r="A41" s="1" t="s">
        <v>46</v>
      </c>
      <c r="B41" s="1">
        <v>4.79</v>
      </c>
      <c r="C41" s="2">
        <f t="shared" si="0"/>
        <v>204.5929018789144</v>
      </c>
      <c r="D41" s="3">
        <f t="shared" si="1"/>
        <v>4.5929018789144047</v>
      </c>
      <c r="E41" s="1">
        <v>980</v>
      </c>
      <c r="F41" s="1">
        <v>22</v>
      </c>
      <c r="G41" s="4">
        <f t="shared" si="2"/>
        <v>3568.0612244897957</v>
      </c>
    </row>
    <row r="42" spans="1:7" x14ac:dyDescent="0.25">
      <c r="A42" s="1" t="s">
        <v>47</v>
      </c>
      <c r="B42" s="1">
        <v>4.79</v>
      </c>
      <c r="C42" s="2">
        <f t="shared" si="0"/>
        <v>215.0313152400835</v>
      </c>
      <c r="D42" s="3">
        <f t="shared" si="1"/>
        <v>4.8016701461377869</v>
      </c>
      <c r="E42" s="1">
        <f>110+920</f>
        <v>1030</v>
      </c>
      <c r="F42" s="1">
        <v>23</v>
      </c>
      <c r="G42" s="4">
        <f t="shared" si="2"/>
        <v>3394.8543689320391</v>
      </c>
    </row>
    <row r="43" spans="1:7" x14ac:dyDescent="0.25">
      <c r="A43" s="1" t="s">
        <v>48</v>
      </c>
      <c r="B43" s="1">
        <v>4.79</v>
      </c>
      <c r="C43" s="2">
        <f t="shared" si="0"/>
        <v>185.80375782881001</v>
      </c>
      <c r="D43" s="3">
        <f t="shared" si="1"/>
        <v>4.8016701461377869</v>
      </c>
      <c r="E43" s="1">
        <f>110+780</f>
        <v>890</v>
      </c>
      <c r="F43" s="1">
        <v>23</v>
      </c>
      <c r="G43" s="4">
        <f t="shared" si="2"/>
        <v>3928.8764044943823</v>
      </c>
    </row>
    <row r="44" spans="1:7" x14ac:dyDescent="0.25">
      <c r="A44" s="1" t="s">
        <v>49</v>
      </c>
      <c r="B44" s="1">
        <v>4.79</v>
      </c>
      <c r="C44" s="2">
        <f t="shared" si="0"/>
        <v>229.64509394572025</v>
      </c>
      <c r="D44" s="3">
        <f t="shared" si="1"/>
        <v>5.2192066805845512</v>
      </c>
      <c r="E44" s="1">
        <f>110+990</f>
        <v>1100</v>
      </c>
      <c r="F44" s="1">
        <v>25</v>
      </c>
      <c r="G44" s="4">
        <f t="shared" si="2"/>
        <v>3178.818181818182</v>
      </c>
    </row>
    <row r="45" spans="1:7" x14ac:dyDescent="0.25">
      <c r="A45" s="1" t="s">
        <v>50</v>
      </c>
      <c r="B45" s="1">
        <v>4.79</v>
      </c>
      <c r="C45" s="2">
        <f t="shared" si="0"/>
        <v>202.50521920668058</v>
      </c>
      <c r="D45" s="3">
        <f t="shared" si="1"/>
        <v>5.010438413361169</v>
      </c>
      <c r="E45" s="1">
        <f>110+860</f>
        <v>970</v>
      </c>
      <c r="F45" s="1">
        <v>24</v>
      </c>
      <c r="G45" s="4">
        <f t="shared" si="2"/>
        <v>3604.8453608247419</v>
      </c>
    </row>
    <row r="46" spans="1:7" x14ac:dyDescent="0.25">
      <c r="A46" s="5" t="s">
        <v>51</v>
      </c>
      <c r="B46" s="5">
        <v>4.79</v>
      </c>
      <c r="C46" s="6">
        <f t="shared" si="0"/>
        <v>283.92484342379959</v>
      </c>
      <c r="D46" s="7">
        <f t="shared" si="1"/>
        <v>6.6805845511482254</v>
      </c>
      <c r="E46" s="5">
        <f>110+1250</f>
        <v>1360</v>
      </c>
      <c r="F46" s="5">
        <v>32</v>
      </c>
      <c r="G46" s="8">
        <f t="shared" si="2"/>
        <v>2571.1029411764707</v>
      </c>
    </row>
    <row r="47" spans="1:7" x14ac:dyDescent="0.25">
      <c r="A47" s="1" t="s">
        <v>52</v>
      </c>
      <c r="B47" s="1">
        <v>4.79</v>
      </c>
      <c r="C47" s="2">
        <f t="shared" si="0"/>
        <v>179.54070981210856</v>
      </c>
      <c r="D47" s="3">
        <f t="shared" si="1"/>
        <v>4.8016701461377869</v>
      </c>
      <c r="E47" s="1">
        <f>110+750</f>
        <v>860</v>
      </c>
      <c r="F47" s="1">
        <v>23</v>
      </c>
      <c r="G47" s="4">
        <f t="shared" si="2"/>
        <v>4065.9302325581398</v>
      </c>
    </row>
    <row r="48" spans="1:7" x14ac:dyDescent="0.25">
      <c r="A48" s="1" t="s">
        <v>53</v>
      </c>
      <c r="B48" s="1">
        <v>4.79</v>
      </c>
      <c r="C48" s="2">
        <f t="shared" si="0"/>
        <v>227.55741127348642</v>
      </c>
      <c r="D48" s="3">
        <f t="shared" si="1"/>
        <v>5.010438413361169</v>
      </c>
      <c r="E48" s="1">
        <f>110+980</f>
        <v>1090</v>
      </c>
      <c r="F48" s="1">
        <v>24</v>
      </c>
      <c r="G48" s="4">
        <f t="shared" si="2"/>
        <v>3207.9816513761466</v>
      </c>
    </row>
    <row r="49" spans="1:7" x14ac:dyDescent="0.25">
      <c r="A49" s="1" t="s">
        <v>54</v>
      </c>
      <c r="B49" s="1">
        <v>4.99</v>
      </c>
      <c r="C49" s="2">
        <f t="shared" si="0"/>
        <v>156.31262525050099</v>
      </c>
      <c r="D49" s="3">
        <f t="shared" si="1"/>
        <v>2.2044088176352705</v>
      </c>
      <c r="E49" s="1">
        <v>780</v>
      </c>
      <c r="F49" s="1">
        <v>11</v>
      </c>
      <c r="G49" s="4">
        <f t="shared" si="2"/>
        <v>4670.1282051282051</v>
      </c>
    </row>
    <row r="50" spans="1:7" x14ac:dyDescent="0.25">
      <c r="A50" s="1" t="s">
        <v>55</v>
      </c>
      <c r="B50" s="1">
        <v>4.99</v>
      </c>
      <c r="C50" s="2">
        <f t="shared" si="0"/>
        <v>162.32464929859719</v>
      </c>
      <c r="D50" s="3">
        <f t="shared" si="1"/>
        <v>2.4048096192384767</v>
      </c>
      <c r="E50" s="1">
        <v>810</v>
      </c>
      <c r="F50" s="1">
        <v>12</v>
      </c>
      <c r="G50" s="4">
        <f t="shared" si="2"/>
        <v>4497.1604938271612</v>
      </c>
    </row>
    <row r="51" spans="1:7" x14ac:dyDescent="0.25">
      <c r="A51" s="1" t="s">
        <v>56</v>
      </c>
      <c r="B51" s="1">
        <v>4.99</v>
      </c>
      <c r="C51" s="2">
        <f t="shared" si="0"/>
        <v>152.30460921843687</v>
      </c>
      <c r="D51" s="3">
        <f t="shared" si="1"/>
        <v>2.0040080160320639</v>
      </c>
      <c r="E51" s="1">
        <v>760</v>
      </c>
      <c r="F51" s="1">
        <v>10</v>
      </c>
      <c r="G51" s="4">
        <f t="shared" si="2"/>
        <v>4793.0263157894733</v>
      </c>
    </row>
    <row r="52" spans="1:7" x14ac:dyDescent="0.25">
      <c r="A52" s="1" t="s">
        <v>57</v>
      </c>
      <c r="B52" s="1">
        <v>4.99</v>
      </c>
      <c r="C52" s="2">
        <f t="shared" si="0"/>
        <v>148.29659318637275</v>
      </c>
      <c r="D52" s="3">
        <f t="shared" si="1"/>
        <v>2.6052104208416833</v>
      </c>
      <c r="E52" s="1">
        <v>740</v>
      </c>
      <c r="F52" s="1">
        <v>13</v>
      </c>
      <c r="G52" s="4">
        <f t="shared" si="2"/>
        <v>4922.5675675675684</v>
      </c>
    </row>
    <row r="53" spans="1:7" x14ac:dyDescent="0.25">
      <c r="A53" s="1" t="s">
        <v>58</v>
      </c>
      <c r="B53" s="1">
        <v>4.99</v>
      </c>
      <c r="C53" s="2">
        <f t="shared" si="0"/>
        <v>146.29258517034069</v>
      </c>
      <c r="D53" s="3">
        <f t="shared" si="1"/>
        <v>2.4048096192384767</v>
      </c>
      <c r="E53" s="1">
        <v>730</v>
      </c>
      <c r="F53" s="1">
        <v>12</v>
      </c>
      <c r="G53" s="4">
        <f t="shared" si="2"/>
        <v>4990</v>
      </c>
    </row>
    <row r="54" spans="1:7" x14ac:dyDescent="0.25">
      <c r="A54" s="1" t="s">
        <v>59</v>
      </c>
      <c r="B54" s="1">
        <v>4.99</v>
      </c>
      <c r="C54" s="2">
        <f t="shared" si="0"/>
        <v>134.2685370741483</v>
      </c>
      <c r="D54" s="3">
        <f t="shared" si="1"/>
        <v>2.2044088176352705</v>
      </c>
      <c r="E54" s="1">
        <v>670</v>
      </c>
      <c r="F54" s="1">
        <v>11</v>
      </c>
      <c r="G54" s="4">
        <f t="shared" si="2"/>
        <v>5436.8656716417909</v>
      </c>
    </row>
    <row r="55" spans="1:7" x14ac:dyDescent="0.25">
      <c r="A55" s="1" t="s">
        <v>60</v>
      </c>
      <c r="B55" s="1">
        <v>2.99</v>
      </c>
      <c r="C55" s="2">
        <f t="shared" si="0"/>
        <v>113.7123745819398</v>
      </c>
      <c r="D55" s="3">
        <f t="shared" si="1"/>
        <v>0</v>
      </c>
      <c r="E55" s="1">
        <v>340</v>
      </c>
      <c r="F55" s="1">
        <v>0</v>
      </c>
      <c r="G55" s="4">
        <f t="shared" si="2"/>
        <v>6419.7058823529414</v>
      </c>
    </row>
    <row r="56" spans="1:7" x14ac:dyDescent="0.25">
      <c r="A56" s="1" t="s">
        <v>61</v>
      </c>
      <c r="B56" s="1">
        <v>4.49</v>
      </c>
      <c r="C56" s="2">
        <f t="shared" si="0"/>
        <v>89.086859688195986</v>
      </c>
      <c r="D56" s="3">
        <f t="shared" si="1"/>
        <v>0</v>
      </c>
      <c r="E56" s="1">
        <v>400</v>
      </c>
      <c r="F56" s="1">
        <v>0</v>
      </c>
      <c r="G56" s="4">
        <f t="shared" si="2"/>
        <v>8194.2500000000018</v>
      </c>
    </row>
    <row r="57" spans="1:7" x14ac:dyDescent="0.25">
      <c r="A57" s="1" t="s">
        <v>62</v>
      </c>
      <c r="B57" s="1">
        <v>4.49</v>
      </c>
      <c r="C57" s="2">
        <f t="shared" si="0"/>
        <v>149.22048997772828</v>
      </c>
      <c r="D57" s="3">
        <f t="shared" si="1"/>
        <v>0.89086859688195985</v>
      </c>
      <c r="E57" s="1">
        <v>670</v>
      </c>
      <c r="F57" s="1">
        <v>4</v>
      </c>
      <c r="G57" s="4">
        <f t="shared" si="2"/>
        <v>4892.0895522388064</v>
      </c>
    </row>
    <row r="58" spans="1:7" x14ac:dyDescent="0.25">
      <c r="A58" s="1" t="s">
        <v>63</v>
      </c>
      <c r="B58" s="1">
        <v>4.99</v>
      </c>
      <c r="C58" s="2">
        <f t="shared" si="0"/>
        <v>88.176352705410821</v>
      </c>
      <c r="D58" s="3">
        <f t="shared" si="1"/>
        <v>1.6032064128256511</v>
      </c>
      <c r="E58" s="1">
        <v>440</v>
      </c>
      <c r="F58" s="1">
        <v>8</v>
      </c>
      <c r="G58" s="4">
        <f t="shared" si="2"/>
        <v>8278.863636363636</v>
      </c>
    </row>
    <row r="59" spans="1:7" x14ac:dyDescent="0.25">
      <c r="A59" s="1" t="s">
        <v>64</v>
      </c>
      <c r="B59" s="1">
        <v>4.99</v>
      </c>
      <c r="C59" s="2">
        <f t="shared" si="0"/>
        <v>84.168336673346687</v>
      </c>
      <c r="D59" s="3">
        <f t="shared" si="1"/>
        <v>1.2024048096192383</v>
      </c>
      <c r="E59" s="1">
        <v>420</v>
      </c>
      <c r="F59" s="1">
        <v>6</v>
      </c>
      <c r="G59" s="4">
        <f t="shared" si="2"/>
        <v>8673.0952380952385</v>
      </c>
    </row>
    <row r="60" spans="1:7" x14ac:dyDescent="0.25">
      <c r="A60" s="1" t="s">
        <v>65</v>
      </c>
      <c r="B60" s="1">
        <v>4.99</v>
      </c>
      <c r="C60" s="2">
        <f t="shared" si="0"/>
        <v>94.188376753507015</v>
      </c>
      <c r="D60" s="3">
        <f t="shared" si="1"/>
        <v>1.4028056112224447</v>
      </c>
      <c r="E60" s="1">
        <v>470</v>
      </c>
      <c r="F60" s="1">
        <v>7</v>
      </c>
      <c r="G60" s="4">
        <f t="shared" si="2"/>
        <v>7750.4255319148933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E26" sqref="E26"/>
    </sheetView>
  </sheetViews>
  <sheetFormatPr defaultRowHeight="15" x14ac:dyDescent="0.25"/>
  <cols>
    <col min="1" max="1" width="35.85546875" bestFit="1" customWidth="1"/>
  </cols>
  <sheetData>
    <row r="1" spans="1:7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66</v>
      </c>
      <c r="B2" s="1">
        <v>6.99</v>
      </c>
      <c r="C2" s="2">
        <f>(E2/B2)</f>
        <v>246.06580829756794</v>
      </c>
      <c r="D2" s="3">
        <f>(F2/B2)</f>
        <v>8.1545064377682408</v>
      </c>
      <c r="E2" s="1">
        <f>470+1250</f>
        <v>1720</v>
      </c>
      <c r="F2" s="1">
        <v>57</v>
      </c>
      <c r="G2" s="9">
        <f>(((B2/E2)*2000)*365)</f>
        <v>2966.6860465116279</v>
      </c>
    </row>
    <row r="3" spans="1:7" x14ac:dyDescent="0.25">
      <c r="A3" s="1" t="s">
        <v>67</v>
      </c>
      <c r="B3" s="1">
        <v>5.69</v>
      </c>
      <c r="C3" s="2">
        <f t="shared" ref="C3:C20" si="0">(E3/B3)</f>
        <v>258.34797891036908</v>
      </c>
      <c r="D3" s="3">
        <f t="shared" ref="D3:D20" si="1">(F3/B3)</f>
        <v>7.381370826010544</v>
      </c>
      <c r="E3" s="1">
        <f>470+1000</f>
        <v>1470</v>
      </c>
      <c r="F3" s="1">
        <v>42</v>
      </c>
      <c r="G3" s="9">
        <f t="shared" ref="G3:G20" si="2">(((B3/E3)*2000)*365)</f>
        <v>2825.6462585034014</v>
      </c>
    </row>
    <row r="4" spans="1:7" x14ac:dyDescent="0.25">
      <c r="A4" s="1" t="s">
        <v>68</v>
      </c>
      <c r="B4" s="1">
        <v>6.99</v>
      </c>
      <c r="C4" s="2">
        <f t="shared" si="0"/>
        <v>157.36766809728184</v>
      </c>
      <c r="D4" s="3">
        <f t="shared" si="1"/>
        <v>5.5793991416309012</v>
      </c>
      <c r="E4" s="1">
        <f>470+630</f>
        <v>1100</v>
      </c>
      <c r="F4" s="1">
        <v>39</v>
      </c>
      <c r="G4" s="9">
        <f t="shared" si="2"/>
        <v>4638.818181818182</v>
      </c>
    </row>
    <row r="5" spans="1:7" x14ac:dyDescent="0.25">
      <c r="A5" s="1" t="s">
        <v>69</v>
      </c>
      <c r="B5" s="1">
        <v>7.89</v>
      </c>
      <c r="C5" s="2">
        <f t="shared" si="0"/>
        <v>182.50950570342206</v>
      </c>
      <c r="D5" s="3">
        <f t="shared" si="1"/>
        <v>7.0975918884664138</v>
      </c>
      <c r="E5" s="1">
        <f>470+970</f>
        <v>1440</v>
      </c>
      <c r="F5" s="1">
        <v>56</v>
      </c>
      <c r="G5" s="9">
        <f t="shared" si="2"/>
        <v>3999.7916666666661</v>
      </c>
    </row>
    <row r="6" spans="1:7" x14ac:dyDescent="0.25">
      <c r="A6" s="1" t="s">
        <v>70</v>
      </c>
      <c r="B6" s="1">
        <v>4.59</v>
      </c>
      <c r="C6" s="2">
        <f t="shared" si="0"/>
        <v>183.00653594771242</v>
      </c>
      <c r="D6" s="3">
        <f t="shared" si="1"/>
        <v>5.6644880174291945</v>
      </c>
      <c r="E6" s="1">
        <f>470+370</f>
        <v>840</v>
      </c>
      <c r="F6" s="1">
        <v>26</v>
      </c>
      <c r="G6" s="9">
        <f t="shared" si="2"/>
        <v>3988.9285714285716</v>
      </c>
    </row>
    <row r="7" spans="1:7" x14ac:dyDescent="0.25">
      <c r="A7" s="1" t="s">
        <v>71</v>
      </c>
      <c r="B7" s="1">
        <v>6.29</v>
      </c>
      <c r="C7" s="2">
        <f t="shared" si="0"/>
        <v>160.57233704292528</v>
      </c>
      <c r="D7" s="3">
        <f t="shared" si="1"/>
        <v>6.3593004769475359</v>
      </c>
      <c r="E7" s="1">
        <f>470+540</f>
        <v>1010</v>
      </c>
      <c r="F7" s="1">
        <v>40</v>
      </c>
      <c r="G7" s="9">
        <f t="shared" si="2"/>
        <v>4546.2376237623766</v>
      </c>
    </row>
    <row r="8" spans="1:7" x14ac:dyDescent="0.25">
      <c r="A8" s="1" t="s">
        <v>72</v>
      </c>
      <c r="B8" s="1">
        <v>6.89</v>
      </c>
      <c r="C8" s="2">
        <f t="shared" si="0"/>
        <v>145.1378809869376</v>
      </c>
      <c r="D8" s="3">
        <f t="shared" si="1"/>
        <v>4.0638606676342528</v>
      </c>
      <c r="E8" s="1">
        <f>470+530</f>
        <v>1000</v>
      </c>
      <c r="F8" s="1">
        <v>28</v>
      </c>
      <c r="G8" s="9">
        <f t="shared" si="2"/>
        <v>5029.7</v>
      </c>
    </row>
    <row r="9" spans="1:7" x14ac:dyDescent="0.25">
      <c r="A9" s="1" t="s">
        <v>73</v>
      </c>
      <c r="B9" s="1">
        <v>7.29</v>
      </c>
      <c r="C9" s="2">
        <f t="shared" si="0"/>
        <v>133.05898491083676</v>
      </c>
      <c r="D9" s="3">
        <f t="shared" si="1"/>
        <v>5.2126200274348422</v>
      </c>
      <c r="E9" s="1">
        <f>470+500</f>
        <v>970</v>
      </c>
      <c r="F9" s="1">
        <v>38</v>
      </c>
      <c r="G9" s="9">
        <f t="shared" si="2"/>
        <v>5486.2886597938141</v>
      </c>
    </row>
    <row r="10" spans="1:7" x14ac:dyDescent="0.25">
      <c r="A10" s="1" t="s">
        <v>74</v>
      </c>
      <c r="B10" s="1">
        <v>7.29</v>
      </c>
      <c r="C10" s="2">
        <f t="shared" si="0"/>
        <v>144.03292181069958</v>
      </c>
      <c r="D10" s="3">
        <f t="shared" si="1"/>
        <v>5.3497942386831276</v>
      </c>
      <c r="E10" s="1">
        <f>470+580</f>
        <v>1050</v>
      </c>
      <c r="F10" s="1">
        <v>39</v>
      </c>
      <c r="G10" s="9">
        <f t="shared" si="2"/>
        <v>5068.2857142857147</v>
      </c>
    </row>
    <row r="11" spans="1:7" x14ac:dyDescent="0.25">
      <c r="A11" s="1" t="s">
        <v>75</v>
      </c>
      <c r="B11" s="1">
        <v>7.09</v>
      </c>
      <c r="C11" s="2">
        <f t="shared" si="0"/>
        <v>148.09590973201693</v>
      </c>
      <c r="D11" s="3">
        <f t="shared" si="1"/>
        <v>3.3850493653032441</v>
      </c>
      <c r="E11" s="1">
        <f>470+580</f>
        <v>1050</v>
      </c>
      <c r="F11" s="1">
        <v>24</v>
      </c>
      <c r="G11" s="9">
        <f t="shared" si="2"/>
        <v>4929.2380952380954</v>
      </c>
    </row>
    <row r="12" spans="1:7" x14ac:dyDescent="0.25">
      <c r="A12" s="1" t="s">
        <v>76</v>
      </c>
      <c r="B12" s="1">
        <v>5.59</v>
      </c>
      <c r="C12" s="2">
        <f t="shared" si="0"/>
        <v>220.03577817531306</v>
      </c>
      <c r="D12" s="3">
        <f t="shared" si="1"/>
        <v>6.6189624329159216</v>
      </c>
      <c r="E12" s="1">
        <f>470+760</f>
        <v>1230</v>
      </c>
      <c r="F12" s="1">
        <v>37</v>
      </c>
      <c r="G12" s="9">
        <f t="shared" si="2"/>
        <v>3317.6422764227646</v>
      </c>
    </row>
    <row r="13" spans="1:7" x14ac:dyDescent="0.25">
      <c r="A13" s="1" t="s">
        <v>77</v>
      </c>
      <c r="B13" s="1">
        <v>4.29</v>
      </c>
      <c r="C13" s="2">
        <f t="shared" si="0"/>
        <v>123.54312354312354</v>
      </c>
      <c r="D13" s="3">
        <f t="shared" si="1"/>
        <v>4.1958041958041958</v>
      </c>
      <c r="E13" s="1">
        <f>290+240</f>
        <v>530</v>
      </c>
      <c r="F13" s="1">
        <v>18</v>
      </c>
      <c r="G13" s="9">
        <f t="shared" si="2"/>
        <v>5908.867924528302</v>
      </c>
    </row>
    <row r="14" spans="1:7" x14ac:dyDescent="0.25">
      <c r="A14" s="1" t="s">
        <v>78</v>
      </c>
      <c r="B14" s="1">
        <v>4.29</v>
      </c>
      <c r="C14" s="2">
        <f t="shared" si="0"/>
        <v>142.19114219114218</v>
      </c>
      <c r="D14" s="3">
        <f t="shared" si="1"/>
        <v>4.895104895104895</v>
      </c>
      <c r="E14" s="1">
        <f>290+320</f>
        <v>610</v>
      </c>
      <c r="F14" s="1">
        <v>21</v>
      </c>
      <c r="G14" s="9">
        <f t="shared" si="2"/>
        <v>5133.934426229509</v>
      </c>
    </row>
    <row r="15" spans="1:7" x14ac:dyDescent="0.25">
      <c r="A15" s="1" t="s">
        <v>79</v>
      </c>
      <c r="B15" s="1">
        <v>4.29</v>
      </c>
      <c r="C15" s="2">
        <f t="shared" si="0"/>
        <v>146.85314685314685</v>
      </c>
      <c r="D15" s="3">
        <f t="shared" si="1"/>
        <v>3.7296037296037294</v>
      </c>
      <c r="E15" s="1">
        <f>290+340</f>
        <v>630</v>
      </c>
      <c r="F15" s="1">
        <v>16</v>
      </c>
      <c r="G15" s="9">
        <f t="shared" si="2"/>
        <v>4970.9523809523807</v>
      </c>
    </row>
    <row r="16" spans="1:7" x14ac:dyDescent="0.25">
      <c r="A16" s="1" t="s">
        <v>80</v>
      </c>
      <c r="B16" s="1">
        <v>4.29</v>
      </c>
      <c r="C16" s="2">
        <f t="shared" si="0"/>
        <v>125.87412587412587</v>
      </c>
      <c r="D16" s="3">
        <f t="shared" si="1"/>
        <v>4.895104895104895</v>
      </c>
      <c r="E16" s="1">
        <f>290+250</f>
        <v>540</v>
      </c>
      <c r="F16" s="1">
        <v>21</v>
      </c>
      <c r="G16" s="9">
        <f t="shared" si="2"/>
        <v>5799.4444444444443</v>
      </c>
    </row>
    <row r="17" spans="1:7" x14ac:dyDescent="0.25">
      <c r="A17" s="10" t="s">
        <v>81</v>
      </c>
      <c r="B17" s="10">
        <v>4.29</v>
      </c>
      <c r="C17" s="2">
        <f t="shared" si="0"/>
        <v>109.55710955710956</v>
      </c>
      <c r="D17" s="3">
        <f t="shared" si="1"/>
        <v>1.1655011655011656</v>
      </c>
      <c r="E17" s="1">
        <v>470</v>
      </c>
      <c r="F17" s="10">
        <v>5</v>
      </c>
      <c r="G17" s="9">
        <f t="shared" si="2"/>
        <v>6663.1914893617022</v>
      </c>
    </row>
    <row r="18" spans="1:7" x14ac:dyDescent="0.25">
      <c r="A18" s="10" t="s">
        <v>82</v>
      </c>
      <c r="B18" s="10">
        <v>4.99</v>
      </c>
      <c r="C18" s="2">
        <f t="shared" si="0"/>
        <v>108.21643286573146</v>
      </c>
      <c r="D18" s="3">
        <f t="shared" si="1"/>
        <v>1.8036072144288577</v>
      </c>
      <c r="E18" s="1">
        <v>540</v>
      </c>
      <c r="F18" s="10">
        <v>9</v>
      </c>
      <c r="G18" s="9">
        <f t="shared" si="2"/>
        <v>6745.7407407407409</v>
      </c>
    </row>
    <row r="19" spans="1:7" x14ac:dyDescent="0.25">
      <c r="A19" s="10" t="s">
        <v>83</v>
      </c>
      <c r="B19" s="10">
        <v>5.99</v>
      </c>
      <c r="C19" s="2">
        <f t="shared" si="0"/>
        <v>175.29215358931552</v>
      </c>
      <c r="D19" s="3">
        <f t="shared" si="1"/>
        <v>7.1786310517529213</v>
      </c>
      <c r="E19" s="1">
        <v>1050</v>
      </c>
      <c r="F19" s="10">
        <v>43</v>
      </c>
      <c r="G19" s="9">
        <f t="shared" si="2"/>
        <v>4164.4761904761908</v>
      </c>
    </row>
    <row r="20" spans="1:7" x14ac:dyDescent="0.25">
      <c r="A20" s="10" t="s">
        <v>84</v>
      </c>
      <c r="B20" s="10">
        <v>2.29</v>
      </c>
      <c r="C20" s="2">
        <f t="shared" si="0"/>
        <v>144.10480349344979</v>
      </c>
      <c r="D20" s="3">
        <f t="shared" si="1"/>
        <v>3.9301310043668121</v>
      </c>
      <c r="E20" s="1">
        <v>330</v>
      </c>
      <c r="F20" s="10">
        <v>9</v>
      </c>
      <c r="G20" s="9">
        <f t="shared" si="2"/>
        <v>5065.757575757576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Ice Cream</vt:lpstr>
      <vt:lpstr>Food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Efficiency</dc:creator>
  <cp:lastModifiedBy>Haley Mancini</cp:lastModifiedBy>
  <dcterms:created xsi:type="dcterms:W3CDTF">2018-05-31T22:08:48Z</dcterms:created>
  <dcterms:modified xsi:type="dcterms:W3CDTF">2018-06-04T18:20:41Z</dcterms:modified>
</cp:coreProperties>
</file>