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9" i="1"/>
  <c r="D18"/>
  <c r="D19"/>
  <c r="D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18"/>
  <c r="E18" s="1"/>
  <c r="C19"/>
  <c r="E19" s="1"/>
  <c r="C20"/>
  <c r="E20" s="1"/>
  <c r="G10"/>
  <c r="D10" s="1"/>
  <c r="F10"/>
  <c r="C10" s="1"/>
  <c r="E10" s="1"/>
  <c r="G9"/>
  <c r="F9"/>
  <c r="C9" s="1"/>
  <c r="E9" s="1"/>
  <c r="G8"/>
  <c r="E8"/>
  <c r="D8"/>
  <c r="C8"/>
  <c r="F8"/>
  <c r="D2" l="1"/>
  <c r="D4"/>
  <c r="D6"/>
  <c r="D11"/>
  <c r="D12"/>
  <c r="D13"/>
  <c r="D5"/>
  <c r="D14"/>
  <c r="D15"/>
  <c r="D16"/>
  <c r="D17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E13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C2"/>
  <c r="E2" s="1"/>
  <c r="C14"/>
  <c r="E14" s="1"/>
  <c r="C7"/>
  <c r="E7" s="1"/>
  <c r="G7"/>
  <c r="D7" s="1"/>
  <c r="F7"/>
  <c r="G5"/>
  <c r="F5"/>
  <c r="C5" s="1"/>
  <c r="E5" s="1"/>
  <c r="F11"/>
  <c r="G2"/>
  <c r="F2"/>
  <c r="C11"/>
  <c r="E11" s="1"/>
  <c r="F3"/>
  <c r="C3" s="1"/>
  <c r="E3" s="1"/>
  <c r="G3"/>
  <c r="D3" s="1"/>
  <c r="C12"/>
  <c r="E12" s="1"/>
  <c r="C6"/>
  <c r="E6" s="1"/>
  <c r="C17"/>
  <c r="E17" s="1"/>
  <c r="C4"/>
  <c r="E4" s="1"/>
  <c r="C13"/>
  <c r="C15"/>
  <c r="E15" s="1"/>
  <c r="C16"/>
  <c r="E16" s="1"/>
</calcChain>
</file>

<file path=xl/sharedStrings.xml><?xml version="1.0" encoding="utf-8"?>
<sst xmlns="http://schemas.openxmlformats.org/spreadsheetml/2006/main" count="86" uniqueCount="86">
  <si>
    <t xml:space="preserve">Name </t>
  </si>
  <si>
    <t>Price</t>
  </si>
  <si>
    <t>cal/$</t>
  </si>
  <si>
    <t>Pro/$</t>
  </si>
  <si>
    <t>Cal</t>
  </si>
  <si>
    <t>Pro</t>
  </si>
  <si>
    <t>Bacon deviled eggs</t>
  </si>
  <si>
    <t>Caronlina gold bbq wings</t>
  </si>
  <si>
    <t>Loaded potato chips</t>
  </si>
  <si>
    <t>Nashvile Hot shirmp</t>
  </si>
  <si>
    <t>Shrimp fondue</t>
  </si>
  <si>
    <t>Southern Sampler</t>
  </si>
  <si>
    <t>Spinach artihcoke dip</t>
  </si>
  <si>
    <t>Pimento cheese queso &amp; chips</t>
  </si>
  <si>
    <t>BBQ pork meatballs</t>
  </si>
  <si>
    <t>Spicy pork rinds</t>
  </si>
  <si>
    <t>Endless garden bar</t>
  </si>
  <si>
    <t>Endless garden bar + combo</t>
  </si>
  <si>
    <t>Chicken caesar salad</t>
  </si>
  <si>
    <t>Fried chicken salad</t>
  </si>
  <si>
    <t>BBQ chicken cobb salad</t>
  </si>
  <si>
    <t>*Buttermilk chicken tenders</t>
  </si>
  <si>
    <t>*Hickory bourbon chicken</t>
  </si>
  <si>
    <t>*Smoky mountain chicken</t>
  </si>
  <si>
    <t>*Chicken Bella</t>
  </si>
  <si>
    <t>*Asiago Bacon chicken</t>
  </si>
  <si>
    <t>*Chicken Fresco</t>
  </si>
  <si>
    <t>All Entrees can have endless salad bar added for add 3.99</t>
  </si>
  <si>
    <t>*Bourbon pork chop</t>
  </si>
  <si>
    <t>*Ribs &amp; Chicken Tenders</t>
  </si>
  <si>
    <t>*Ribs &amp; Crispy Shirmp</t>
  </si>
  <si>
    <t>4 jumbo shrimp, 2 tenders,half rack bbq ribs. + 2 sides</t>
  </si>
  <si>
    <t>*Triple play</t>
  </si>
  <si>
    <t>*New Orleans Seafood</t>
  </si>
  <si>
    <t>*Cajun Grilled shirmp &amp; rice</t>
  </si>
  <si>
    <t>*Blackend tilapia</t>
  </si>
  <si>
    <t>*Bourbon Salmon</t>
  </si>
  <si>
    <t>Add Sides on as separate items</t>
  </si>
  <si>
    <t>Show meal for highest calorie per dollar items</t>
  </si>
  <si>
    <t>Add Chicken for 4$</t>
  </si>
  <si>
    <t>Sub Garden bar for 1.99 more</t>
  </si>
  <si>
    <t>*Crispy Shirmp platter</t>
  </si>
  <si>
    <t>*Grilled Salmon</t>
  </si>
  <si>
    <t>*Chicken &amp; Broccoli pasta</t>
  </si>
  <si>
    <t>*Primavera Pasta</t>
  </si>
  <si>
    <t>*Parmesan Shirmp Pasta</t>
  </si>
  <si>
    <t>*Crispy chicken mac &amp; cheese</t>
  </si>
  <si>
    <t>*Asiago Peppercorn Strip</t>
  </si>
  <si>
    <t>*New York Strip</t>
  </si>
  <si>
    <t>*Rib eye</t>
  </si>
  <si>
    <t>*Top Sirloin &amp; Crispy shirmp</t>
  </si>
  <si>
    <t>*Cajun Rib Eye</t>
  </si>
  <si>
    <t>*Asiago Peppercorn Sirloin</t>
  </si>
  <si>
    <t>*Bourbon bacon sirloin- 6 oz</t>
  </si>
  <si>
    <t>*Bourbon bacon sirloin- 8 oz</t>
  </si>
  <si>
    <t>*Top Sirloin- 8 oz</t>
  </si>
  <si>
    <t>*Top Sirloin-6 oz</t>
  </si>
  <si>
    <t>*Asiago sirloin &amp; Crispy shirmp</t>
  </si>
  <si>
    <t>*Bacon Cheeseburger</t>
  </si>
  <si>
    <t>*Classic Cheeseburger</t>
  </si>
  <si>
    <t>*Triple prime classic burger</t>
  </si>
  <si>
    <t>*Classic burger</t>
  </si>
  <si>
    <t>*Mega mushroom &amp; swiss</t>
  </si>
  <si>
    <t>*Smokehouse burger</t>
  </si>
  <si>
    <t>*Bourbon bacon burger</t>
  </si>
  <si>
    <t>*Colossal Burger</t>
  </si>
  <si>
    <t>*Avacado grilled chicken</t>
  </si>
  <si>
    <t>*Crispy Chicken BBQ bacon sandwich</t>
  </si>
  <si>
    <t>*Crispy Chicken sandwich</t>
  </si>
  <si>
    <t>*Grilled Chicken sandwich</t>
  </si>
  <si>
    <t>*Avocado Turkey burger</t>
  </si>
  <si>
    <t>Crispy buttermilk Chicken bites-classic</t>
  </si>
  <si>
    <t>Crispy Buttermilk Chicken bites- Nashville heat</t>
  </si>
  <si>
    <t>*Baby-Back Ribs- Full, Nashville hot</t>
  </si>
  <si>
    <t>*Baby-Back Ribs- Half, Classic BBQ</t>
  </si>
  <si>
    <t>*Primavera Pasta with chicken</t>
  </si>
  <si>
    <t>*3 Course meal-Endless Salad,Smokehouse burger and key lime cake</t>
  </si>
  <si>
    <t>*Crispy Chicken &amp; pimento sandwich meal</t>
  </si>
  <si>
    <t xml:space="preserve">*Crispy Chicken &amp; pimento sandwich </t>
  </si>
  <si>
    <t>*Bourbon bacon burger meal</t>
  </si>
  <si>
    <t>*Smokehouse burger meal</t>
  </si>
  <si>
    <t>Price per year</t>
  </si>
  <si>
    <r>
      <t xml:space="preserve">Meaning all entrees can be </t>
    </r>
    <r>
      <rPr>
        <sz val="11"/>
        <color theme="1"/>
        <rFont val="Calibri"/>
        <family val="2"/>
      </rPr>
      <t>∞ CALORIES/ prot</t>
    </r>
  </si>
  <si>
    <t>*Crispy Chicken BBQ bacon sandwich meal</t>
  </si>
  <si>
    <t>*Mega mushroom &amp; swiss meal</t>
  </si>
  <si>
    <t>*Crispy Chicken sandwich meal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</si>
</sst>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0" applyNumberFormat="1"/>
    <xf numFmtId="44" fontId="0" fillId="0" borderId="0" xfId="1" applyFon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tabSelected="1" workbookViewId="0">
      <selection activeCell="A7" sqref="A7"/>
    </sheetView>
  </sheetViews>
  <sheetFormatPr defaultRowHeight="15"/>
  <cols>
    <col min="1" max="1" width="48.42578125" customWidth="1"/>
    <col min="2" max="2" width="9.140625" style="1"/>
    <col min="5" max="5" width="11.5703125" style="2" bestFit="1" customWidth="1"/>
  </cols>
  <sheetData>
    <row r="1" spans="1:10">
      <c r="A1" t="s">
        <v>0</v>
      </c>
      <c r="B1" s="1" t="s">
        <v>1</v>
      </c>
      <c r="C1" t="s">
        <v>2</v>
      </c>
      <c r="D1" t="s">
        <v>3</v>
      </c>
      <c r="E1" s="2" t="s">
        <v>81</v>
      </c>
      <c r="F1" t="s">
        <v>4</v>
      </c>
      <c r="G1" t="s">
        <v>5</v>
      </c>
    </row>
    <row r="2" spans="1:10">
      <c r="A2" t="s">
        <v>77</v>
      </c>
      <c r="B2" s="1">
        <v>10.49</v>
      </c>
      <c r="C2" s="3">
        <f>$F2/$B2</f>
        <v>206.00571973307913</v>
      </c>
      <c r="D2" s="3">
        <f>$G2/$B2</f>
        <v>5.6244041944709249</v>
      </c>
      <c r="E2" s="2">
        <f>730000/$C2</f>
        <v>3543.5909301249421</v>
      </c>
      <c r="F2">
        <f>1654+507</f>
        <v>2161</v>
      </c>
      <c r="G2">
        <f>52+7</f>
        <v>59</v>
      </c>
    </row>
    <row r="3" spans="1:10">
      <c r="A3" t="s">
        <v>76</v>
      </c>
      <c r="B3" s="1">
        <v>12.9</v>
      </c>
      <c r="C3" s="3">
        <f>$F3/$B3</f>
        <v>197.36434108527132</v>
      </c>
      <c r="D3" s="3">
        <f>$G3/$B3</f>
        <v>5.3488372093023253</v>
      </c>
      <c r="E3" s="2">
        <f>730000/$C3</f>
        <v>3698.7431264728984</v>
      </c>
      <c r="F3">
        <f>1394+766+386</f>
        <v>2546</v>
      </c>
      <c r="G3">
        <f>7+7+55</f>
        <v>69</v>
      </c>
    </row>
    <row r="4" spans="1:10">
      <c r="A4" t="s">
        <v>16</v>
      </c>
      <c r="B4" s="1">
        <v>10.59</v>
      </c>
      <c r="C4" s="3">
        <f>$F4/$B4</f>
        <v>188.85741265344666</v>
      </c>
      <c r="D4" s="3">
        <f>$G4/$B4</f>
        <v>3.3994334277620397</v>
      </c>
      <c r="E4" s="2">
        <f>730000/$C4</f>
        <v>3865.35</v>
      </c>
      <c r="F4">
        <v>2000</v>
      </c>
      <c r="G4">
        <v>36</v>
      </c>
      <c r="J4" t="s">
        <v>27</v>
      </c>
    </row>
    <row r="5" spans="1:10">
      <c r="A5" t="s">
        <v>79</v>
      </c>
      <c r="B5" s="1">
        <v>10.49</v>
      </c>
      <c r="C5" s="3">
        <f>$F5/$B5</f>
        <v>187.79790276453764</v>
      </c>
      <c r="D5" s="3">
        <f>$G5/$B5</f>
        <v>6.1010486177311725</v>
      </c>
      <c r="E5" s="2">
        <f>730000/$C5</f>
        <v>3887.1573604060918</v>
      </c>
      <c r="F5">
        <f>1463+507</f>
        <v>1970</v>
      </c>
      <c r="G5">
        <f>57+7</f>
        <v>64</v>
      </c>
      <c r="J5" t="s">
        <v>82</v>
      </c>
    </row>
    <row r="6" spans="1:10">
      <c r="A6" t="s">
        <v>13</v>
      </c>
      <c r="B6" s="1">
        <v>5.49</v>
      </c>
      <c r="C6" s="3">
        <f>$F6/$B6</f>
        <v>183.97085610200364</v>
      </c>
      <c r="D6" s="3">
        <f>$G6/$B6</f>
        <v>4.918032786885246</v>
      </c>
      <c r="E6" s="2">
        <f>730000/$C6</f>
        <v>3968.0198019801983</v>
      </c>
      <c r="F6">
        <v>1010</v>
      </c>
      <c r="G6">
        <v>27</v>
      </c>
    </row>
    <row r="7" spans="1:10">
      <c r="A7" t="s">
        <v>80</v>
      </c>
      <c r="B7" s="1">
        <v>10.49</v>
      </c>
      <c r="C7" s="3">
        <f>$F7/$B7</f>
        <v>181.22020972354622</v>
      </c>
      <c r="D7" s="3">
        <f>$G7/$B7</f>
        <v>5.9103908484270731</v>
      </c>
      <c r="E7" s="2">
        <f>730000/$C7</f>
        <v>4028.2482903734881</v>
      </c>
      <c r="F7">
        <f>1394+507</f>
        <v>1901</v>
      </c>
      <c r="G7">
        <f>55+7</f>
        <v>62</v>
      </c>
    </row>
    <row r="8" spans="1:10">
      <c r="A8" t="s">
        <v>83</v>
      </c>
      <c r="B8" s="1">
        <v>10.99</v>
      </c>
      <c r="C8" s="3">
        <f>$F8/$B8</f>
        <v>177.43403093721565</v>
      </c>
      <c r="D8" s="3">
        <f>$G8/$B8</f>
        <v>6.7333939945404913</v>
      </c>
      <c r="E8" s="2">
        <f>730000/$C8</f>
        <v>4114.2051282051279</v>
      </c>
      <c r="F8">
        <f>507+1443</f>
        <v>1950</v>
      </c>
      <c r="G8">
        <f>7+67</f>
        <v>74</v>
      </c>
    </row>
    <row r="9" spans="1:10">
      <c r="A9" t="s">
        <v>84</v>
      </c>
      <c r="B9" s="1">
        <v>10.49</v>
      </c>
      <c r="C9" s="3">
        <f>$F9/$B9</f>
        <v>175.9771210676835</v>
      </c>
      <c r="D9" s="3">
        <f>$G9/$B9</f>
        <v>5.9103908484270731</v>
      </c>
      <c r="E9" s="2">
        <f>730000/$C9</f>
        <v>4148.2665222101841</v>
      </c>
      <c r="F9">
        <f>507+1339</f>
        <v>1846</v>
      </c>
      <c r="G9">
        <f>7+55</f>
        <v>62</v>
      </c>
    </row>
    <row r="10" spans="1:10">
      <c r="A10" t="s">
        <v>85</v>
      </c>
      <c r="B10" s="1">
        <v>9.99</v>
      </c>
      <c r="C10" s="3">
        <f>$F10/$B10</f>
        <v>174.17417417417417</v>
      </c>
      <c r="D10" s="3">
        <f>$G10/$B10</f>
        <v>5.1051051051051051</v>
      </c>
      <c r="E10" s="2">
        <f>730000/$C10</f>
        <v>4191.2068965517246</v>
      </c>
      <c r="F10">
        <f>1233+507</f>
        <v>1740</v>
      </c>
      <c r="G10">
        <f>7+44</f>
        <v>51</v>
      </c>
    </row>
    <row r="11" spans="1:10">
      <c r="A11" t="s">
        <v>78</v>
      </c>
      <c r="B11" s="1">
        <v>10.49</v>
      </c>
      <c r="C11" s="3">
        <f>$F11/$B11</f>
        <v>157.67397521448999</v>
      </c>
      <c r="D11" s="3">
        <f>$G11/$B11</f>
        <v>4.9571020019065779</v>
      </c>
      <c r="E11" s="2">
        <f>730000/$C11</f>
        <v>4629.8065296251516</v>
      </c>
      <c r="F11">
        <f>1654</f>
        <v>1654</v>
      </c>
      <c r="G11">
        <v>52</v>
      </c>
    </row>
    <row r="12" spans="1:10">
      <c r="A12" t="s">
        <v>11</v>
      </c>
      <c r="B12" s="1">
        <v>11.49</v>
      </c>
      <c r="C12" s="3">
        <f>$F12/$B12</f>
        <v>147.95474325500436</v>
      </c>
      <c r="D12" s="3">
        <f>$G12/$B12</f>
        <v>7.3977371627502171</v>
      </c>
      <c r="E12" s="2">
        <f>730000/$C12</f>
        <v>4933.9411764705883</v>
      </c>
      <c r="F12">
        <v>1700</v>
      </c>
      <c r="G12">
        <v>85</v>
      </c>
    </row>
    <row r="13" spans="1:10">
      <c r="A13" t="s">
        <v>17</v>
      </c>
      <c r="B13" s="1">
        <v>13.59</v>
      </c>
      <c r="C13" s="3">
        <f>$F13/$B13</f>
        <v>147.16703458425312</v>
      </c>
      <c r="D13" s="3">
        <f>$G13/$B13</f>
        <v>4.5621780721118466</v>
      </c>
      <c r="E13" s="2">
        <f>730000/$C13</f>
        <v>4960.3500000000004</v>
      </c>
      <c r="F13">
        <v>2000</v>
      </c>
      <c r="G13">
        <v>62</v>
      </c>
    </row>
    <row r="14" spans="1:10">
      <c r="A14" t="s">
        <v>64</v>
      </c>
      <c r="B14" s="1">
        <v>10.49</v>
      </c>
      <c r="C14" s="3">
        <f>$F14/$B14</f>
        <v>139.46615824594852</v>
      </c>
      <c r="D14" s="3">
        <f>$G14/$B14</f>
        <v>5.4337464251668255</v>
      </c>
      <c r="E14" s="2">
        <f>730000/$C14</f>
        <v>5234.2447026657555</v>
      </c>
      <c r="F14">
        <v>1463</v>
      </c>
      <c r="G14">
        <v>57</v>
      </c>
    </row>
    <row r="15" spans="1:10">
      <c r="A15" t="s">
        <v>63</v>
      </c>
      <c r="B15" s="1">
        <v>10.49</v>
      </c>
      <c r="C15" s="3">
        <f>$F15/$B15</f>
        <v>132.8884652049571</v>
      </c>
      <c r="D15" s="3">
        <f>$G15/$B15</f>
        <v>5.2430886558627261</v>
      </c>
      <c r="E15" s="2">
        <f>730000/$C15</f>
        <v>5493.3285509325679</v>
      </c>
      <c r="F15">
        <v>1394</v>
      </c>
      <c r="G15">
        <v>55</v>
      </c>
    </row>
    <row r="16" spans="1:10">
      <c r="A16" t="s">
        <v>67</v>
      </c>
      <c r="B16" s="1">
        <v>10.99</v>
      </c>
      <c r="C16" s="3">
        <f>$F16/$B16</f>
        <v>131.30118289353959</v>
      </c>
      <c r="D16" s="3">
        <f>$G16/$B16</f>
        <v>6.0964513193812557</v>
      </c>
      <c r="E16" s="2">
        <f>730000/$C16</f>
        <v>5559.736659736659</v>
      </c>
      <c r="F16">
        <v>1443</v>
      </c>
      <c r="G16">
        <v>67</v>
      </c>
    </row>
    <row r="17" spans="1:8">
      <c r="A17" t="s">
        <v>14</v>
      </c>
      <c r="B17" s="1">
        <v>6.49</v>
      </c>
      <c r="C17" s="3">
        <f>$F17/$B17</f>
        <v>128.50539291217257</v>
      </c>
      <c r="D17" s="3">
        <f>$G17/$B17</f>
        <v>7.704160246533128</v>
      </c>
      <c r="E17" s="2">
        <f>730000/$C17</f>
        <v>5680.6954436450842</v>
      </c>
      <c r="F17">
        <v>834</v>
      </c>
      <c r="G17">
        <v>50</v>
      </c>
    </row>
    <row r="18" spans="1:8">
      <c r="A18" t="s">
        <v>62</v>
      </c>
      <c r="B18" s="1">
        <v>10.49</v>
      </c>
      <c r="C18" s="3">
        <f>$F18/$B18</f>
        <v>127.64537654909438</v>
      </c>
      <c r="D18" s="3">
        <f>$G18/$B18</f>
        <v>5.2430886558627261</v>
      </c>
      <c r="E18" s="2">
        <f>730000/$C18</f>
        <v>5718.9693801344283</v>
      </c>
      <c r="F18">
        <v>1339</v>
      </c>
      <c r="G18">
        <v>55</v>
      </c>
    </row>
    <row r="19" spans="1:8">
      <c r="A19" t="s">
        <v>12</v>
      </c>
      <c r="B19" s="1">
        <v>8.99</v>
      </c>
      <c r="C19" s="3">
        <f>$F19/$B19</f>
        <v>124.13793103448276</v>
      </c>
      <c r="D19" s="3">
        <f>$G19/$B19</f>
        <v>2.7808676307007785</v>
      </c>
      <c r="E19" s="2">
        <f>730000/$C19</f>
        <v>5880.5555555555557</v>
      </c>
      <c r="F19">
        <v>1116</v>
      </c>
      <c r="G19">
        <v>25</v>
      </c>
    </row>
    <row r="20" spans="1:8">
      <c r="A20" t="s">
        <v>68</v>
      </c>
      <c r="B20" s="1">
        <v>9.99</v>
      </c>
      <c r="C20" s="3">
        <f>$F20/$B20</f>
        <v>123.42342342342342</v>
      </c>
      <c r="D20" s="3">
        <f>$G20/$B20</f>
        <v>4.4044044044044046</v>
      </c>
      <c r="E20" s="2">
        <f>730000/$C20</f>
        <v>5914.5985401459857</v>
      </c>
      <c r="F20">
        <v>1233</v>
      </c>
      <c r="G20">
        <v>44</v>
      </c>
    </row>
    <row r="21" spans="1:8">
      <c r="A21" t="s">
        <v>65</v>
      </c>
      <c r="B21" s="1">
        <v>13.99</v>
      </c>
      <c r="C21" s="3">
        <f>$F21/$B21</f>
        <v>121.44388849177984</v>
      </c>
      <c r="D21" s="3">
        <f>$G21/$B21</f>
        <v>6.4331665475339523</v>
      </c>
      <c r="E21" s="2">
        <f>730000/$C21</f>
        <v>6011.0064743967041</v>
      </c>
      <c r="F21">
        <v>1699</v>
      </c>
      <c r="G21">
        <v>90</v>
      </c>
    </row>
    <row r="22" spans="1:8">
      <c r="A22" t="s">
        <v>61</v>
      </c>
      <c r="B22" s="1">
        <v>8.99</v>
      </c>
      <c r="C22" s="3">
        <f>$F22/$B22</f>
        <v>120.57842046718577</v>
      </c>
      <c r="D22" s="3">
        <f>$G22/$B22</f>
        <v>5.0055617352614012</v>
      </c>
      <c r="E22" s="2">
        <f>730000/$C22</f>
        <v>6054.1512915129151</v>
      </c>
      <c r="F22">
        <v>1084</v>
      </c>
      <c r="G22">
        <v>45</v>
      </c>
    </row>
    <row r="23" spans="1:8">
      <c r="A23" t="s">
        <v>8</v>
      </c>
      <c r="B23" s="1">
        <v>4.99</v>
      </c>
      <c r="C23" s="3">
        <f>$F23/$B23</f>
        <v>115.23046092184369</v>
      </c>
      <c r="D23" s="3">
        <f>$G23/$B23</f>
        <v>4.0080160320641278</v>
      </c>
      <c r="E23" s="2">
        <f>730000/$C23</f>
        <v>6335.130434782609</v>
      </c>
      <c r="F23">
        <v>575</v>
      </c>
      <c r="G23">
        <v>20</v>
      </c>
    </row>
    <row r="24" spans="1:8">
      <c r="A24" t="s">
        <v>70</v>
      </c>
      <c r="B24" s="1">
        <v>10.99</v>
      </c>
      <c r="C24" s="3">
        <f>$F24/$B24</f>
        <v>115.19563239308462</v>
      </c>
      <c r="D24" s="3">
        <f>$G24/$B24</f>
        <v>4.5495905368516834</v>
      </c>
      <c r="E24" s="2">
        <f>730000/$C24</f>
        <v>6337.0458135860981</v>
      </c>
      <c r="F24">
        <v>1266</v>
      </c>
      <c r="G24">
        <v>50</v>
      </c>
    </row>
    <row r="25" spans="1:8">
      <c r="A25" t="s">
        <v>44</v>
      </c>
      <c r="B25" s="1">
        <v>10.99</v>
      </c>
      <c r="C25" s="3">
        <f>$F25/$B25</f>
        <v>112.10191082802548</v>
      </c>
      <c r="D25" s="3">
        <f>$G25/$B25</f>
        <v>2.2747952684258417</v>
      </c>
      <c r="E25" s="2">
        <f>730000/$C25</f>
        <v>6511.931818181818</v>
      </c>
      <c r="F25">
        <v>1232</v>
      </c>
      <c r="G25">
        <v>25</v>
      </c>
      <c r="H25" t="s">
        <v>39</v>
      </c>
    </row>
    <row r="26" spans="1:8">
      <c r="A26" t="s">
        <v>18</v>
      </c>
      <c r="B26" s="1">
        <v>11.49</v>
      </c>
      <c r="C26" s="3">
        <f>$F26/$B26</f>
        <v>109.39947780678851</v>
      </c>
      <c r="D26" s="3">
        <f>$G26/$B26</f>
        <v>4.0905134899912969</v>
      </c>
      <c r="E26" s="2">
        <f>730000/$C26</f>
        <v>6672.7923627684968</v>
      </c>
      <c r="F26">
        <v>1257</v>
      </c>
      <c r="G26">
        <v>47</v>
      </c>
    </row>
    <row r="27" spans="1:8">
      <c r="A27" t="s">
        <v>69</v>
      </c>
      <c r="B27" s="1">
        <v>9.99</v>
      </c>
      <c r="C27" s="3">
        <f>$F27/$B27</f>
        <v>104.4044044044044</v>
      </c>
      <c r="D27" s="3">
        <f>$G27/$B27</f>
        <v>4.5045045045045047</v>
      </c>
      <c r="E27" s="2">
        <f>730000/$C27</f>
        <v>6992.0421860019178</v>
      </c>
      <c r="F27">
        <v>1043</v>
      </c>
      <c r="G27">
        <v>45</v>
      </c>
    </row>
    <row r="28" spans="1:8">
      <c r="A28" t="s">
        <v>10</v>
      </c>
      <c r="B28" s="1">
        <v>9.99</v>
      </c>
      <c r="C28" s="3">
        <f>$F28/$B28</f>
        <v>103.4034034034034</v>
      </c>
      <c r="D28" s="3">
        <f>$G28/$B28</f>
        <v>3.8038038038038038</v>
      </c>
      <c r="E28" s="2">
        <f>730000/$C28</f>
        <v>7059.7289448209103</v>
      </c>
      <c r="F28">
        <v>1033</v>
      </c>
      <c r="G28">
        <v>38</v>
      </c>
    </row>
    <row r="29" spans="1:8">
      <c r="A29" t="s">
        <v>6</v>
      </c>
      <c r="B29" s="1">
        <v>3.99</v>
      </c>
      <c r="C29" s="3">
        <f>$F29/$B29</f>
        <v>101.75438596491227</v>
      </c>
      <c r="D29" s="3">
        <f>$G29/$B29</f>
        <v>6.2656641604010019</v>
      </c>
      <c r="E29" s="2">
        <f>730000/$C29</f>
        <v>7174.1379310344837</v>
      </c>
      <c r="F29">
        <v>406</v>
      </c>
      <c r="G29">
        <v>25</v>
      </c>
    </row>
    <row r="30" spans="1:8">
      <c r="A30" t="s">
        <v>66</v>
      </c>
      <c r="B30" s="1">
        <v>11.99</v>
      </c>
      <c r="C30" s="3">
        <f>$F30/$B30</f>
        <v>101.66805671392827</v>
      </c>
      <c r="D30" s="3">
        <f>$G30/$B30</f>
        <v>4.4203502919099247</v>
      </c>
      <c r="E30" s="2">
        <f>730000/$C30</f>
        <v>7180.2296964725192</v>
      </c>
      <c r="F30">
        <v>1219</v>
      </c>
      <c r="G30">
        <v>53</v>
      </c>
    </row>
    <row r="31" spans="1:8">
      <c r="A31" t="s">
        <v>43</v>
      </c>
      <c r="B31" s="1">
        <v>13.99</v>
      </c>
      <c r="C31" s="3">
        <f>$F31/$B31</f>
        <v>100.42887776983559</v>
      </c>
      <c r="D31" s="3">
        <f>$G31/$B31</f>
        <v>3.7169406719085059</v>
      </c>
      <c r="E31" s="2">
        <f>730000/$C31</f>
        <v>7268.8256227758011</v>
      </c>
      <c r="F31">
        <v>1405</v>
      </c>
      <c r="G31">
        <v>52</v>
      </c>
    </row>
    <row r="32" spans="1:8">
      <c r="A32" t="s">
        <v>60</v>
      </c>
      <c r="B32" s="1">
        <v>10.99</v>
      </c>
      <c r="C32" s="3">
        <f>$F32/$B32</f>
        <v>98.635122838944497</v>
      </c>
      <c r="D32" s="3">
        <f>$G32/$B32</f>
        <v>4.0946314831665154</v>
      </c>
      <c r="E32" s="2">
        <f>730000/$C32</f>
        <v>7401.014760147601</v>
      </c>
      <c r="F32">
        <v>1084</v>
      </c>
      <c r="G32">
        <v>45</v>
      </c>
    </row>
    <row r="33" spans="1:8">
      <c r="A33" t="s">
        <v>9</v>
      </c>
      <c r="B33" s="1">
        <v>8.49</v>
      </c>
      <c r="C33" s="3">
        <f>$F33/$B33</f>
        <v>96.584216725559486</v>
      </c>
      <c r="D33" s="3">
        <f>$G33/$B33</f>
        <v>1.2956419316843344</v>
      </c>
      <c r="E33" s="2">
        <f>730000/$C33</f>
        <v>7558.1707317073169</v>
      </c>
      <c r="F33">
        <v>820</v>
      </c>
      <c r="G33">
        <v>11</v>
      </c>
    </row>
    <row r="34" spans="1:8">
      <c r="A34" t="s">
        <v>75</v>
      </c>
      <c r="B34" s="1">
        <v>14.99</v>
      </c>
      <c r="C34" s="3">
        <f>$F34/$B34</f>
        <v>94.129419613075385</v>
      </c>
      <c r="D34" s="3">
        <f>$G34/$B34</f>
        <v>3.802535023348899</v>
      </c>
      <c r="E34" s="2">
        <f>730000/$C34</f>
        <v>7755.2799433026221</v>
      </c>
      <c r="F34">
        <v>1411</v>
      </c>
      <c r="G34">
        <v>57</v>
      </c>
    </row>
    <row r="35" spans="1:8">
      <c r="A35" t="s">
        <v>46</v>
      </c>
      <c r="B35" s="1">
        <v>13.99</v>
      </c>
      <c r="C35" s="3">
        <f>$F35/$B35</f>
        <v>93.709792709077917</v>
      </c>
      <c r="D35" s="3">
        <f>$G35/$B35</f>
        <v>5.5754110078627592</v>
      </c>
      <c r="E35" s="2">
        <f>730000/$C35</f>
        <v>7790.0076277650642</v>
      </c>
      <c r="F35">
        <v>1311</v>
      </c>
      <c r="G35">
        <v>78</v>
      </c>
      <c r="H35" t="s">
        <v>40</v>
      </c>
    </row>
    <row r="36" spans="1:8">
      <c r="A36" t="s">
        <v>41</v>
      </c>
      <c r="B36" s="1">
        <v>16.29</v>
      </c>
      <c r="C36" s="3">
        <f>$F36/$B36</f>
        <v>90.546347452424811</v>
      </c>
      <c r="D36" s="3">
        <f>$G36/$B36</f>
        <v>2.0257826887661143</v>
      </c>
      <c r="E36" s="2">
        <f>730000/$C36</f>
        <v>8062.1694915254229</v>
      </c>
      <c r="F36">
        <v>1475</v>
      </c>
      <c r="G36">
        <v>33</v>
      </c>
      <c r="H36" t="s">
        <v>38</v>
      </c>
    </row>
    <row r="37" spans="1:8">
      <c r="A37" t="s">
        <v>21</v>
      </c>
      <c r="B37" s="1">
        <v>10.79</v>
      </c>
      <c r="C37" s="3">
        <f>$F37/$B37</f>
        <v>88.878591288229856</v>
      </c>
      <c r="D37" s="3">
        <f>$G37/$B37</f>
        <v>3.2437442075996294</v>
      </c>
      <c r="E37" s="2">
        <f>730000/$C37</f>
        <v>8213.4515119916559</v>
      </c>
      <c r="F37">
        <v>959</v>
      </c>
      <c r="G37">
        <v>35</v>
      </c>
    </row>
    <row r="38" spans="1:8">
      <c r="A38" t="s">
        <v>72</v>
      </c>
      <c r="B38" s="1">
        <v>8.99</v>
      </c>
      <c r="C38" s="3">
        <f>$F38/$B38</f>
        <v>83.426028921023359</v>
      </c>
      <c r="D38" s="3">
        <f>$G38/$B38</f>
        <v>4.4493882091212456</v>
      </c>
      <c r="E38" s="2">
        <f>730000/$C38</f>
        <v>8750.2666666666664</v>
      </c>
      <c r="F38">
        <v>750</v>
      </c>
      <c r="G38">
        <v>40</v>
      </c>
    </row>
    <row r="39" spans="1:8">
      <c r="A39" t="s">
        <v>58</v>
      </c>
      <c r="B39" s="1">
        <v>9.99</v>
      </c>
      <c r="C39" s="3">
        <f>$F39/$B39</f>
        <v>81.681681681681681</v>
      </c>
      <c r="D39" s="3">
        <f>$G39/$B39</f>
        <v>4.7047047047047048</v>
      </c>
      <c r="E39" s="2">
        <f>730000/$C39</f>
        <v>8937.1323529411766</v>
      </c>
      <c r="F39">
        <v>816</v>
      </c>
      <c r="G39">
        <v>47</v>
      </c>
    </row>
    <row r="40" spans="1:8">
      <c r="A40" t="s">
        <v>59</v>
      </c>
      <c r="B40" s="1">
        <v>9.49</v>
      </c>
      <c r="C40" s="3">
        <f>$F40/$B40</f>
        <v>75.974710221285562</v>
      </c>
      <c r="D40" s="3">
        <f>$G40/$B40</f>
        <v>4.3203371970495255</v>
      </c>
      <c r="E40" s="2">
        <f>730000/$C40</f>
        <v>9608.4604715672685</v>
      </c>
      <c r="F40">
        <v>721</v>
      </c>
      <c r="G40">
        <v>41</v>
      </c>
    </row>
    <row r="41" spans="1:8">
      <c r="A41" t="s">
        <v>15</v>
      </c>
      <c r="B41" s="1">
        <v>3.99</v>
      </c>
      <c r="C41" s="3">
        <f>$F41/$B41</f>
        <v>74.185463659147871</v>
      </c>
      <c r="D41" s="3">
        <f>$G41/$B41</f>
        <v>7.518796992481203</v>
      </c>
      <c r="E41" s="2">
        <f>730000/$C41</f>
        <v>9840.2027027027034</v>
      </c>
      <c r="F41">
        <v>296</v>
      </c>
      <c r="G41">
        <v>30</v>
      </c>
    </row>
    <row r="42" spans="1:8">
      <c r="A42" t="s">
        <v>20</v>
      </c>
      <c r="B42" s="1">
        <v>10.49</v>
      </c>
      <c r="C42" s="3">
        <f>$F42/$B42</f>
        <v>70.924690181124873</v>
      </c>
      <c r="D42" s="3">
        <f>$G42/$B42</f>
        <v>4.7664442326024785</v>
      </c>
      <c r="E42" s="2">
        <f>730000/$C42</f>
        <v>10292.607526881722</v>
      </c>
      <c r="F42">
        <v>744</v>
      </c>
      <c r="G42">
        <v>50</v>
      </c>
    </row>
    <row r="43" spans="1:8">
      <c r="A43" t="s">
        <v>71</v>
      </c>
      <c r="B43" s="1">
        <v>8.99</v>
      </c>
      <c r="C43" s="3">
        <f>$F43/$B43</f>
        <v>64.071190211345936</v>
      </c>
      <c r="D43" s="3">
        <f>$G43/$B43</f>
        <v>4.4493882091212456</v>
      </c>
      <c r="E43" s="2">
        <f>730000/$C43</f>
        <v>11393.576388888891</v>
      </c>
      <c r="F43">
        <v>576</v>
      </c>
      <c r="G43">
        <v>40</v>
      </c>
    </row>
    <row r="44" spans="1:8">
      <c r="A44" t="s">
        <v>7</v>
      </c>
      <c r="B44" s="1">
        <v>10.49</v>
      </c>
      <c r="C44" s="3">
        <f>$F44/$B44</f>
        <v>58.150619637750239</v>
      </c>
      <c r="D44" s="3">
        <f>$G44/$B44</f>
        <v>5.1477597712106764</v>
      </c>
      <c r="E44" s="2">
        <f>730000/$C44</f>
        <v>12553.606557377048</v>
      </c>
      <c r="F44">
        <v>610</v>
      </c>
      <c r="G44">
        <v>54</v>
      </c>
    </row>
    <row r="45" spans="1:8">
      <c r="A45" t="s">
        <v>73</v>
      </c>
      <c r="B45" s="1">
        <v>20.99</v>
      </c>
      <c r="C45" s="3">
        <f>$F45/$B45</f>
        <v>55.693187232015248</v>
      </c>
      <c r="D45" s="3">
        <f>$G45/$B45</f>
        <v>4.192472606002859</v>
      </c>
      <c r="E45" s="2">
        <f>730000/$C45</f>
        <v>13107.527801539776</v>
      </c>
      <c r="F45">
        <v>1169</v>
      </c>
      <c r="G45">
        <v>88</v>
      </c>
    </row>
    <row r="46" spans="1:8">
      <c r="A46" t="s">
        <v>32</v>
      </c>
      <c r="B46" s="1">
        <v>20.99</v>
      </c>
      <c r="C46" s="3">
        <f>$F46/$B46</f>
        <v>48.785135778942355</v>
      </c>
      <c r="D46" s="3">
        <f>$G46/$B46</f>
        <v>3.4302048594568846</v>
      </c>
      <c r="E46" s="2">
        <f>730000/$C46</f>
        <v>14963.57421875</v>
      </c>
      <c r="F46">
        <v>1024</v>
      </c>
      <c r="G46">
        <v>72</v>
      </c>
      <c r="H46" t="s">
        <v>31</v>
      </c>
    </row>
    <row r="47" spans="1:8">
      <c r="A47" t="s">
        <v>19</v>
      </c>
      <c r="B47" s="1">
        <v>10.49</v>
      </c>
      <c r="C47" s="3">
        <f>$F47/$B47</f>
        <v>46.71115347950429</v>
      </c>
      <c r="D47" s="3">
        <f>$G47/$B47</f>
        <v>2.3832221163012393</v>
      </c>
      <c r="E47" s="2">
        <f>730000/$C47</f>
        <v>15627.959183673469</v>
      </c>
      <c r="F47">
        <v>490</v>
      </c>
      <c r="G47">
        <v>25</v>
      </c>
    </row>
    <row r="48" spans="1:8">
      <c r="A48" t="s">
        <v>29</v>
      </c>
      <c r="B48" s="1">
        <v>18.989999999999998</v>
      </c>
      <c r="C48" s="3">
        <f>$F48/$B48</f>
        <v>40.284360189573462</v>
      </c>
      <c r="D48" s="3">
        <f>$G48/$B48</f>
        <v>3.1595576619273302</v>
      </c>
      <c r="E48" s="2">
        <f>730000/$C48</f>
        <v>18121.176470588234</v>
      </c>
      <c r="F48">
        <v>765</v>
      </c>
      <c r="G48">
        <v>60</v>
      </c>
    </row>
    <row r="49" spans="1:8">
      <c r="A49" t="s">
        <v>49</v>
      </c>
      <c r="B49" s="1">
        <v>19.59</v>
      </c>
      <c r="C49" s="3">
        <f>$F49/$B49</f>
        <v>38.795303726391019</v>
      </c>
      <c r="D49" s="3">
        <f>$G49/$B49</f>
        <v>3.215926493108729</v>
      </c>
      <c r="E49" s="2">
        <f>730000/$C49</f>
        <v>18816.710526315786</v>
      </c>
      <c r="F49">
        <v>760</v>
      </c>
      <c r="G49">
        <v>63</v>
      </c>
    </row>
    <row r="50" spans="1:8">
      <c r="A50" t="s">
        <v>30</v>
      </c>
      <c r="B50" s="1">
        <v>19.989999999999998</v>
      </c>
      <c r="C50" s="3">
        <f>$F50/$B50</f>
        <v>36.518259129564782</v>
      </c>
      <c r="D50" s="3">
        <f>$G50/$B50</f>
        <v>2.7513756878439222</v>
      </c>
      <c r="E50" s="2">
        <f>730000/$C50</f>
        <v>19990</v>
      </c>
      <c r="F50">
        <v>730</v>
      </c>
      <c r="G50">
        <v>55</v>
      </c>
    </row>
    <row r="51" spans="1:8">
      <c r="A51" t="s">
        <v>51</v>
      </c>
      <c r="B51" s="1">
        <v>19.989999999999998</v>
      </c>
      <c r="C51" s="3">
        <f>$F51/$B51</f>
        <v>35.367683841920964</v>
      </c>
      <c r="D51" s="3">
        <f>$G51/$B51</f>
        <v>2.8014007003501753</v>
      </c>
      <c r="E51" s="2">
        <f>730000/$C51</f>
        <v>20640.311173974536</v>
      </c>
      <c r="F51">
        <v>707</v>
      </c>
      <c r="G51">
        <v>56</v>
      </c>
    </row>
    <row r="52" spans="1:8">
      <c r="A52" t="s">
        <v>28</v>
      </c>
      <c r="B52" s="1">
        <v>16.29</v>
      </c>
      <c r="C52" s="3">
        <f>$F52/$B52</f>
        <v>34.990791896869247</v>
      </c>
      <c r="D52" s="3">
        <f>$G52/$B52</f>
        <v>3.8674033149171274</v>
      </c>
      <c r="E52" s="2">
        <f>730000/$C52</f>
        <v>20862.631578947367</v>
      </c>
      <c r="F52">
        <v>570</v>
      </c>
      <c r="G52">
        <v>63</v>
      </c>
    </row>
    <row r="53" spans="1:8">
      <c r="A53" t="s">
        <v>45</v>
      </c>
      <c r="B53" s="1">
        <v>14.79</v>
      </c>
      <c r="C53" s="3">
        <f>$F53/$B53</f>
        <v>34.009465855307646</v>
      </c>
      <c r="D53" s="3">
        <f>$G53/$B53</f>
        <v>1.4198782961460448</v>
      </c>
      <c r="E53" s="2">
        <f>730000/$C53</f>
        <v>21464.612326043734</v>
      </c>
      <c r="F53">
        <v>503</v>
      </c>
      <c r="G53">
        <v>21</v>
      </c>
    </row>
    <row r="54" spans="1:8">
      <c r="A54" t="s">
        <v>36</v>
      </c>
      <c r="B54" s="1">
        <v>17.79</v>
      </c>
      <c r="C54" s="3">
        <f>$F54/$B54</f>
        <v>33.726812816188868</v>
      </c>
      <c r="D54" s="3">
        <f>$G54/$B54</f>
        <v>2.9792017987633503</v>
      </c>
      <c r="E54" s="2">
        <f>730000/$C54</f>
        <v>21644.5</v>
      </c>
      <c r="F54">
        <v>600</v>
      </c>
      <c r="G54">
        <v>53</v>
      </c>
      <c r="H54" t="s">
        <v>37</v>
      </c>
    </row>
    <row r="55" spans="1:8">
      <c r="A55" t="s">
        <v>50</v>
      </c>
      <c r="B55" s="1">
        <v>16.989999999999998</v>
      </c>
      <c r="C55" s="3">
        <f>$F55/$B55</f>
        <v>33.254855797527959</v>
      </c>
      <c r="D55" s="3">
        <f>$G55/$B55</f>
        <v>2.5309005297233669</v>
      </c>
      <c r="E55" s="2">
        <f>730000/$C55</f>
        <v>21951.681415929201</v>
      </c>
      <c r="F55">
        <v>565</v>
      </c>
      <c r="G55">
        <v>43</v>
      </c>
    </row>
    <row r="56" spans="1:8">
      <c r="A56" t="s">
        <v>34</v>
      </c>
      <c r="B56" s="1">
        <v>16.989999999999998</v>
      </c>
      <c r="C56" s="3">
        <f>$F56/$B56</f>
        <v>31.959976456739263</v>
      </c>
      <c r="D56" s="3">
        <f>$G56/$B56</f>
        <v>1.118304885226604</v>
      </c>
      <c r="E56" s="2">
        <f>730000/$C56</f>
        <v>22841.068139963165</v>
      </c>
      <c r="F56">
        <v>543</v>
      </c>
      <c r="G56">
        <v>19</v>
      </c>
    </row>
    <row r="57" spans="1:8">
      <c r="A57" t="s">
        <v>57</v>
      </c>
      <c r="B57" s="1">
        <v>17.989999999999998</v>
      </c>
      <c r="C57" s="3">
        <f>$F57/$B57</f>
        <v>30.12784880489161</v>
      </c>
      <c r="D57" s="3">
        <f>$G57/$B57</f>
        <v>2.2790439132851588</v>
      </c>
      <c r="E57" s="2">
        <f>730000/$C57</f>
        <v>24230.073800738006</v>
      </c>
      <c r="F57">
        <v>542</v>
      </c>
      <c r="G57">
        <v>41</v>
      </c>
    </row>
    <row r="58" spans="1:8">
      <c r="A58" t="s">
        <v>47</v>
      </c>
      <c r="B58" s="1">
        <v>19.989999999999998</v>
      </c>
      <c r="C58" s="3">
        <f>$F58/$B58</f>
        <v>30.115057528764385</v>
      </c>
      <c r="D58" s="3">
        <f>$G58/$B58</f>
        <v>2.7513756878439222</v>
      </c>
      <c r="E58" s="2">
        <f>730000/$C58</f>
        <v>24240.365448504981</v>
      </c>
      <c r="F58">
        <v>602</v>
      </c>
      <c r="G58">
        <v>55</v>
      </c>
    </row>
    <row r="59" spans="1:8">
      <c r="A59" t="s">
        <v>23</v>
      </c>
      <c r="B59" s="1">
        <v>16.79</v>
      </c>
      <c r="C59" s="3">
        <f>$F59/$B59</f>
        <v>29.839189994044077</v>
      </c>
      <c r="D59" s="3">
        <f>$G59/$B59</f>
        <v>3.6926742108397859</v>
      </c>
      <c r="E59" s="2">
        <f>730000/$C59</f>
        <v>24464.471057884228</v>
      </c>
      <c r="F59">
        <v>501</v>
      </c>
      <c r="G59">
        <v>62</v>
      </c>
    </row>
    <row r="60" spans="1:8">
      <c r="A60" t="s">
        <v>48</v>
      </c>
      <c r="B60" s="1">
        <v>18.989999999999998</v>
      </c>
      <c r="C60" s="3">
        <f>$F60/$B60</f>
        <v>29.647182727751449</v>
      </c>
      <c r="D60" s="3">
        <f>$G60/$B60</f>
        <v>2.5276461295418642</v>
      </c>
      <c r="E60" s="2">
        <f>730000/$C60</f>
        <v>24622.912966252221</v>
      </c>
      <c r="F60">
        <v>563</v>
      </c>
      <c r="G60">
        <v>48</v>
      </c>
    </row>
    <row r="61" spans="1:8">
      <c r="A61" t="s">
        <v>74</v>
      </c>
      <c r="B61" s="1">
        <v>15.99</v>
      </c>
      <c r="C61" s="3">
        <f>$F61/$B61</f>
        <v>29.455909943714822</v>
      </c>
      <c r="D61" s="3">
        <f>$G61/$B61</f>
        <v>2.6891807379612258</v>
      </c>
      <c r="E61" s="2">
        <f>730000/$C61</f>
        <v>24782.802547770701</v>
      </c>
      <c r="F61">
        <v>471</v>
      </c>
      <c r="G61">
        <v>43</v>
      </c>
    </row>
    <row r="62" spans="1:8">
      <c r="A62" t="s">
        <v>25</v>
      </c>
      <c r="B62" s="1">
        <v>16.989999999999998</v>
      </c>
      <c r="C62" s="3">
        <f>$F62/$B62</f>
        <v>29.193643319599769</v>
      </c>
      <c r="D62" s="3">
        <f>$G62/$B62</f>
        <v>2.5309005297233669</v>
      </c>
      <c r="E62" s="2">
        <f>730000/$C62</f>
        <v>25005.443548387095</v>
      </c>
      <c r="F62">
        <v>496</v>
      </c>
      <c r="G62">
        <v>43</v>
      </c>
    </row>
    <row r="63" spans="1:8">
      <c r="A63" t="s">
        <v>42</v>
      </c>
      <c r="B63" s="1">
        <v>17.29</v>
      </c>
      <c r="C63" s="3">
        <f>$F63/$B63</f>
        <v>28.397917871602083</v>
      </c>
      <c r="D63" s="3">
        <f>$G63/$B63</f>
        <v>3.0653556969346445</v>
      </c>
      <c r="E63" s="2">
        <f>730000/$C63</f>
        <v>25706.109979633402</v>
      </c>
      <c r="F63">
        <v>491</v>
      </c>
      <c r="G63">
        <v>53</v>
      </c>
    </row>
    <row r="64" spans="1:8">
      <c r="A64" t="s">
        <v>55</v>
      </c>
      <c r="B64" s="1">
        <v>15.99</v>
      </c>
      <c r="C64" s="3">
        <f>$F64/$B64</f>
        <v>26.328955597248278</v>
      </c>
      <c r="D64" s="3">
        <f>$G64/$B64</f>
        <v>3.1269543464665417</v>
      </c>
      <c r="E64" s="2">
        <f>730000/$C64</f>
        <v>27726.128266033258</v>
      </c>
      <c r="F64">
        <v>421</v>
      </c>
      <c r="G64">
        <v>50</v>
      </c>
    </row>
    <row r="65" spans="1:7">
      <c r="A65" t="s">
        <v>26</v>
      </c>
      <c r="B65" s="1">
        <v>16.29</v>
      </c>
      <c r="C65" s="3">
        <f>$F65/$B65</f>
        <v>22.590546347452428</v>
      </c>
      <c r="D65" s="3">
        <f>$G65/$B65</f>
        <v>1.9643953345610805</v>
      </c>
      <c r="E65" s="2">
        <f>730000/$C65</f>
        <v>32314.40217391304</v>
      </c>
      <c r="F65">
        <v>368</v>
      </c>
      <c r="G65">
        <v>32</v>
      </c>
    </row>
    <row r="66" spans="1:7">
      <c r="A66" t="s">
        <v>52</v>
      </c>
      <c r="B66" s="1">
        <v>16.989999999999998</v>
      </c>
      <c r="C66" s="3">
        <f>$F66/$B66</f>
        <v>21.895232489699826</v>
      </c>
      <c r="D66" s="3">
        <f>$G66/$B66</f>
        <v>2.5897586815773987</v>
      </c>
      <c r="E66" s="2">
        <f>730000/$C66</f>
        <v>33340.591397849457</v>
      </c>
      <c r="F66">
        <v>372</v>
      </c>
      <c r="G66">
        <v>44</v>
      </c>
    </row>
    <row r="67" spans="1:7">
      <c r="A67" t="s">
        <v>56</v>
      </c>
      <c r="B67" s="1">
        <v>13.99</v>
      </c>
      <c r="C67" s="3">
        <f>$F67/$B67</f>
        <v>21.801286633309505</v>
      </c>
      <c r="D67" s="3">
        <f>$G67/$B67</f>
        <v>2.2873481057898499</v>
      </c>
      <c r="E67" s="2">
        <f>730000/$C67</f>
        <v>33484.262295081971</v>
      </c>
      <c r="F67">
        <v>305</v>
      </c>
      <c r="G67">
        <v>32</v>
      </c>
    </row>
    <row r="68" spans="1:7">
      <c r="A68" t="s">
        <v>33</v>
      </c>
      <c r="B68" s="1">
        <v>16.29</v>
      </c>
      <c r="C68" s="3">
        <f>$F68/$B68</f>
        <v>21.301411909146715</v>
      </c>
      <c r="D68" s="3">
        <f>$G68/$B68</f>
        <v>2.7010435850214858</v>
      </c>
      <c r="E68" s="2">
        <f>730000/$C68</f>
        <v>34270.028818443803</v>
      </c>
      <c r="F68">
        <v>347</v>
      </c>
      <c r="G68">
        <v>44</v>
      </c>
    </row>
    <row r="69" spans="1:7">
      <c r="A69" t="s">
        <v>54</v>
      </c>
      <c r="B69" s="1">
        <v>16.989999999999998</v>
      </c>
      <c r="C69" s="3">
        <f>$F69/$B69</f>
        <v>20.835785756327255</v>
      </c>
      <c r="D69" s="3">
        <f>$G69/$B69</f>
        <v>2.7074749852854625</v>
      </c>
      <c r="E69" s="2">
        <f>730000/$C69</f>
        <v>35035.875706214683</v>
      </c>
      <c r="F69">
        <v>354</v>
      </c>
      <c r="G69">
        <v>46</v>
      </c>
    </row>
    <row r="70" spans="1:7">
      <c r="A70" t="s">
        <v>53</v>
      </c>
      <c r="B70" s="1">
        <v>14.99</v>
      </c>
      <c r="C70" s="3">
        <f>$F70/$B70</f>
        <v>19.012675116744497</v>
      </c>
      <c r="D70" s="3">
        <f>$G70/$B70</f>
        <v>2.3348899266177452</v>
      </c>
      <c r="E70" s="2">
        <f>730000/$C70</f>
        <v>38395.438596491229</v>
      </c>
      <c r="F70">
        <v>285</v>
      </c>
      <c r="G70">
        <v>35</v>
      </c>
    </row>
    <row r="71" spans="1:7">
      <c r="A71" t="s">
        <v>24</v>
      </c>
      <c r="B71" s="1">
        <v>16.989999999999998</v>
      </c>
      <c r="C71" s="3">
        <f>$F71/$B71</f>
        <v>16.951147733961154</v>
      </c>
      <c r="D71" s="3">
        <f>$G71/$B71</f>
        <v>2.0011771630370809</v>
      </c>
      <c r="E71" s="2">
        <f>730000/$C71</f>
        <v>43064.930555555555</v>
      </c>
      <c r="F71">
        <v>288</v>
      </c>
      <c r="G71">
        <v>34</v>
      </c>
    </row>
    <row r="72" spans="1:7">
      <c r="A72" t="s">
        <v>22</v>
      </c>
      <c r="B72" s="1">
        <v>15.79</v>
      </c>
      <c r="C72" s="3">
        <f>$F72/$B72</f>
        <v>15.832805573147562</v>
      </c>
      <c r="D72" s="3">
        <f>$G72/$B72</f>
        <v>1.9632678910702979</v>
      </c>
      <c r="E72" s="2">
        <f>730000/$C72</f>
        <v>46106.8</v>
      </c>
      <c r="F72">
        <v>250</v>
      </c>
      <c r="G72">
        <v>31</v>
      </c>
    </row>
    <row r="73" spans="1:7">
      <c r="A73" t="s">
        <v>35</v>
      </c>
      <c r="B73" s="1">
        <v>14.29</v>
      </c>
      <c r="C73" s="3">
        <f>$F73/$B73</f>
        <v>14.275717284814556</v>
      </c>
      <c r="D73" s="3">
        <f>$G73/$B73</f>
        <v>2.1693491952414279</v>
      </c>
      <c r="E73" s="2">
        <f>730000/$C73</f>
        <v>51135.784313725489</v>
      </c>
      <c r="F73">
        <v>204</v>
      </c>
      <c r="G73">
        <v>31</v>
      </c>
    </row>
  </sheetData>
  <sortState ref="A2:H77">
    <sortCondition descending="1" ref="C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Efficiency</dc:creator>
  <cp:lastModifiedBy>Efficiency</cp:lastModifiedBy>
  <dcterms:created xsi:type="dcterms:W3CDTF">2018-07-25T00:27:39Z</dcterms:created>
  <dcterms:modified xsi:type="dcterms:W3CDTF">2018-07-25T23:14:58Z</dcterms:modified>
</cp:coreProperties>
</file>