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96" yWindow="84" windowWidth="7620" windowHeight="3480" activeTab="1"/>
  </bookViews>
  <sheets>
    <sheet name="Appetizers" sheetId="1" r:id="rId1"/>
    <sheet name="Liquids" sheetId="5" r:id="rId2"/>
    <sheet name="Misc" sheetId="3" r:id="rId3"/>
    <sheet name="Decorations" sheetId="7" r:id="rId4"/>
  </sheets>
  <definedNames/>
  <calcPr calcId="145621"/>
</workbook>
</file>

<file path=xl/sharedStrings.xml><?xml version="1.0" encoding="utf-8"?>
<sst xmlns="http://schemas.openxmlformats.org/spreadsheetml/2006/main" count="120" uniqueCount="99">
  <si>
    <t>Item</t>
  </si>
  <si>
    <t>Bagel Bites</t>
  </si>
  <si>
    <t>Pizza Rolls</t>
  </si>
  <si>
    <t>Chips and Salsa</t>
  </si>
  <si>
    <t>Chips and Cheese Dip</t>
  </si>
  <si>
    <t>Pretzels</t>
  </si>
  <si>
    <t>Pigs In a Blanket</t>
  </si>
  <si>
    <t>Bacon Wrapped Sausage</t>
  </si>
  <si>
    <t>Deviled Eggs</t>
  </si>
  <si>
    <t>Chex Mix</t>
  </si>
  <si>
    <t>Cocktail Shrimp</t>
  </si>
  <si>
    <t>Bud Light</t>
  </si>
  <si>
    <t>Umbrellas</t>
  </si>
  <si>
    <t>Lime</t>
  </si>
  <si>
    <t>Lemons</t>
  </si>
  <si>
    <t>Cheese Platter</t>
  </si>
  <si>
    <t>Potato Skins</t>
  </si>
  <si>
    <t>Class</t>
  </si>
  <si>
    <t>c</t>
  </si>
  <si>
    <t>b</t>
  </si>
  <si>
    <t>a</t>
  </si>
  <si>
    <t>Store Brownies</t>
  </si>
  <si>
    <t>Captain Morgan</t>
  </si>
  <si>
    <t>Tequila</t>
  </si>
  <si>
    <t>Smirnoff Vodka</t>
  </si>
  <si>
    <t>Napkins</t>
  </si>
  <si>
    <t>Cups</t>
  </si>
  <si>
    <t>Utiensils</t>
  </si>
  <si>
    <t>Ice</t>
  </si>
  <si>
    <t>3$ Moscato</t>
  </si>
  <si>
    <t>Leelanau Cellars Red Wine</t>
  </si>
  <si>
    <t>Black Star Lake Harvest Reisling</t>
  </si>
  <si>
    <t>Percent</t>
  </si>
  <si>
    <t>ml liquid</t>
  </si>
  <si>
    <t>Price</t>
  </si>
  <si>
    <t>Crown Royal</t>
  </si>
  <si>
    <t>Cinnabun Crème Liquor</t>
  </si>
  <si>
    <t>Jameson</t>
  </si>
  <si>
    <t>JD Honey</t>
  </si>
  <si>
    <t>Orange Juice</t>
  </si>
  <si>
    <t>Bitters</t>
  </si>
  <si>
    <t>Cranberry</t>
  </si>
  <si>
    <t>Ginger Beer</t>
  </si>
  <si>
    <t>Grenadine</t>
  </si>
  <si>
    <t>Diet Caffeine Free Coke 2L</t>
  </si>
  <si>
    <t>Joann Fabrics</t>
  </si>
  <si>
    <t>Dollar Store</t>
  </si>
  <si>
    <t>Banner</t>
  </si>
  <si>
    <t>Matching napkins</t>
  </si>
  <si>
    <t>streamers</t>
  </si>
  <si>
    <t>ballons</t>
  </si>
  <si>
    <t>helium ballons</t>
  </si>
  <si>
    <t>Calories</t>
  </si>
  <si>
    <t>Protein</t>
  </si>
  <si>
    <t>Servings</t>
  </si>
  <si>
    <t>Cost Per Person</t>
  </si>
  <si>
    <t># People Fed</t>
  </si>
  <si>
    <t>Calories Needed Per Person</t>
  </si>
  <si>
    <t>Lays Potato Chips</t>
  </si>
  <si>
    <t>GV Potato Chips</t>
  </si>
  <si>
    <t>Peanuts</t>
  </si>
  <si>
    <t>Almonds</t>
  </si>
  <si>
    <t>Pistachios</t>
  </si>
  <si>
    <t>Prepared Veggie Platter</t>
  </si>
  <si>
    <t>Refried Bean Dip</t>
  </si>
  <si>
    <t>GV PB Fudge Cookies</t>
  </si>
  <si>
    <t>Hershey's Kisses</t>
  </si>
  <si>
    <t>Candy (Dum Dums)</t>
  </si>
  <si>
    <t>Franzia</t>
  </si>
  <si>
    <t>Corona (18pk)</t>
  </si>
  <si>
    <t>Diet Caffeine Free Coke Cans (24)</t>
  </si>
  <si>
    <t>Champaign Dom par.</t>
  </si>
  <si>
    <t>Mojito</t>
  </si>
  <si>
    <t>Sparking Wine (Martini Rossi)</t>
  </si>
  <si>
    <t>Offbrand Pop</t>
  </si>
  <si>
    <t>Drink</t>
  </si>
  <si>
    <t>Margarita (1800)</t>
  </si>
  <si>
    <t>ml Liquid
/Dollar</t>
  </si>
  <si>
    <t>ml Alcohol
/Dollar</t>
  </si>
  <si>
    <t>Cost2</t>
  </si>
  <si>
    <t>ser2</t>
  </si>
  <si>
    <t>Cal2</t>
  </si>
  <si>
    <t>Protein2</t>
  </si>
  <si>
    <t>Chips and French Onion</t>
  </si>
  <si>
    <t>Cost3</t>
  </si>
  <si>
    <t>Ser3</t>
  </si>
  <si>
    <t>Cal3</t>
  </si>
  <si>
    <t>Pro3</t>
  </si>
  <si>
    <t>Cost1</t>
  </si>
  <si>
    <t>Bananna</t>
  </si>
  <si>
    <t>Apple</t>
  </si>
  <si>
    <t>Orange</t>
  </si>
  <si>
    <t>Serv1</t>
  </si>
  <si>
    <t>Cal1</t>
  </si>
  <si>
    <t>Prot1</t>
  </si>
  <si>
    <t>Calories Per Dollar</t>
  </si>
  <si>
    <t>Protein Per Dollar</t>
  </si>
  <si>
    <t>Cost Per Unit</t>
  </si>
  <si>
    <t>Hormel + Cheese+ Cream Cheese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</si>
</sst>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72" formatCode="0.0"/>
    <numFmt numFmtId="173" formatCode="_(&quot;$&quot;* #,##0.0_);_(&quot;$&quot;* \(#,##0.0\);_(&quot;$&quot;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/>
    </xf>
    <xf numFmtId="1" fontId="0" fillId="2" borderId="1" xfId="0" applyNumberFormat="1" applyFill="1" applyBorder="1" applyAlignment="1">
      <alignment wrapText="1"/>
    </xf>
    <xf numFmtId="0" fontId="0" fillId="0" borderId="2" xfId="0" applyBorder="1" applyAlignment="1">
      <alignment wrapText="1"/>
    </xf>
    <xf numFmtId="1" fontId="0" fillId="2" borderId="2" xfId="0" applyNumberForma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1" fontId="0" fillId="3" borderId="2" xfId="0" applyNumberFormat="1" applyFill="1" applyBorder="1" applyAlignment="1">
      <alignment wrapText="1"/>
    </xf>
    <xf numFmtId="1" fontId="0" fillId="3" borderId="1" xfId="0" applyNumberFormat="1" applyFill="1" applyBorder="1" applyAlignment="1">
      <alignment wrapText="1"/>
    </xf>
    <xf numFmtId="0" fontId="0" fillId="3" borderId="0" xfId="0" applyFill="1"/>
    <xf numFmtId="172" fontId="0" fillId="0" borderId="0" xfId="0" applyNumberFormat="1"/>
    <xf numFmtId="44" fontId="0" fillId="0" borderId="0" xfId="16" applyFont="1"/>
    <xf numFmtId="173" fontId="0" fillId="0" borderId="0" xfId="16" applyNumberFormat="1" applyFont="1"/>
    <xf numFmtId="0" fontId="0" fillId="0" borderId="0" xfId="0" applyAlignment="1">
      <alignment wrapText="1"/>
    </xf>
    <xf numFmtId="0" fontId="0" fillId="4" borderId="0" xfId="0" applyFill="1"/>
    <xf numFmtId="0" fontId="0" fillId="5" borderId="0" xfId="0" applyFill="1"/>
    <xf numFmtId="0" fontId="2" fillId="0" borderId="4" xfId="0" applyFont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1" fontId="0" fillId="4" borderId="5" xfId="0" applyNumberFormat="1" applyFill="1" applyBorder="1"/>
    <xf numFmtId="1" fontId="0" fillId="5" borderId="5" xfId="0" applyNumberFormat="1" applyFill="1" applyBorder="1"/>
    <xf numFmtId="0" fontId="0" fillId="0" borderId="0" xfId="0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zoomScale="85" zoomScaleNormal="85" workbookViewId="0" topLeftCell="A1">
      <selection activeCell="AC18" sqref="AC18"/>
    </sheetView>
  </sheetViews>
  <sheetFormatPr defaultColWidth="9.140625" defaultRowHeight="15"/>
  <cols>
    <col min="1" max="1" width="32.7109375" style="0" customWidth="1"/>
    <col min="2" max="13" width="13.57421875" style="0" hidden="1" customWidth="1"/>
    <col min="14" max="14" width="9.140625" style="0" hidden="1" customWidth="1"/>
    <col min="15" max="15" width="3.421875" style="0" hidden="1" customWidth="1"/>
    <col min="16" max="16" width="8.00390625" style="0" hidden="1" customWidth="1"/>
    <col min="17" max="17" width="7.28125" style="0" hidden="1" customWidth="1"/>
    <col min="18" max="20" width="9.140625" style="0" hidden="1" customWidth="1"/>
    <col min="21" max="21" width="8.8515625" style="17" customWidth="1"/>
    <col min="22" max="22" width="8.8515625" style="18" customWidth="1"/>
    <col min="23" max="23" width="8.7109375" style="0" customWidth="1"/>
  </cols>
  <sheetData>
    <row r="1" spans="1:27" s="16" customFormat="1" ht="57.6">
      <c r="A1" s="19" t="s">
        <v>0</v>
      </c>
      <c r="B1" s="19" t="s">
        <v>84</v>
      </c>
      <c r="C1" s="19" t="s">
        <v>85</v>
      </c>
      <c r="D1" s="19" t="s">
        <v>86</v>
      </c>
      <c r="E1" s="19" t="s">
        <v>87</v>
      </c>
      <c r="F1" s="19" t="s">
        <v>79</v>
      </c>
      <c r="G1" s="19" t="s">
        <v>80</v>
      </c>
      <c r="H1" s="19" t="s">
        <v>81</v>
      </c>
      <c r="I1" s="19" t="s">
        <v>82</v>
      </c>
      <c r="J1" s="19" t="s">
        <v>88</v>
      </c>
      <c r="K1" s="19" t="s">
        <v>92</v>
      </c>
      <c r="L1" s="19" t="s">
        <v>93</v>
      </c>
      <c r="M1" s="19" t="s">
        <v>94</v>
      </c>
      <c r="N1" s="19"/>
      <c r="O1" s="19" t="s">
        <v>54</v>
      </c>
      <c r="P1" s="19" t="s">
        <v>52</v>
      </c>
      <c r="Q1" s="19" t="s">
        <v>53</v>
      </c>
      <c r="R1" s="19" t="s">
        <v>17</v>
      </c>
      <c r="S1" s="19" t="s">
        <v>56</v>
      </c>
      <c r="T1" s="19" t="s">
        <v>55</v>
      </c>
      <c r="U1" s="20" t="s">
        <v>95</v>
      </c>
      <c r="V1" s="21" t="s">
        <v>96</v>
      </c>
      <c r="W1" s="19" t="s">
        <v>97</v>
      </c>
      <c r="Z1" s="16" t="s">
        <v>57</v>
      </c>
      <c r="AA1" s="16">
        <v>400</v>
      </c>
    </row>
    <row r="2" spans="1:23" ht="15">
      <c r="A2" t="s">
        <v>5</v>
      </c>
      <c r="O2">
        <v>19</v>
      </c>
      <c r="P2">
        <v>120</v>
      </c>
      <c r="Q2">
        <v>3</v>
      </c>
      <c r="R2" t="s">
        <v>18</v>
      </c>
      <c r="S2" s="13">
        <f>(P2*O2)/$AA$1</f>
        <v>5.7</v>
      </c>
      <c r="T2" s="15">
        <f>W2/S2</f>
        <v>0.17543859649122806</v>
      </c>
      <c r="U2" s="22">
        <f>P2*O2/W2</f>
        <v>2280</v>
      </c>
      <c r="V2" s="23">
        <f>Q2*O2/W2</f>
        <v>57</v>
      </c>
      <c r="W2" s="14">
        <v>1</v>
      </c>
    </row>
    <row r="3" spans="1:23" ht="15">
      <c r="A3" t="s">
        <v>8</v>
      </c>
      <c r="O3">
        <v>36</v>
      </c>
      <c r="P3">
        <v>80</v>
      </c>
      <c r="Q3">
        <v>6</v>
      </c>
      <c r="R3" t="s">
        <v>20</v>
      </c>
      <c r="S3" s="13">
        <f>(P3*O3)/$AA$1</f>
        <v>7.2</v>
      </c>
      <c r="T3" s="15">
        <f>W3/S3</f>
        <v>0.18055555555555555</v>
      </c>
      <c r="U3" s="22">
        <f>P3*O3/W3</f>
        <v>2215.3846153846152</v>
      </c>
      <c r="V3" s="23">
        <f aca="true" t="shared" si="0" ref="V3:V29">Q3*O3/W3</f>
        <v>166.15384615384616</v>
      </c>
      <c r="W3" s="14">
        <v>1.3</v>
      </c>
    </row>
    <row r="4" spans="1:23" ht="15">
      <c r="A4" t="s">
        <v>65</v>
      </c>
      <c r="O4">
        <v>9</v>
      </c>
      <c r="P4">
        <v>160</v>
      </c>
      <c r="Q4">
        <v>2</v>
      </c>
      <c r="R4" t="s">
        <v>18</v>
      </c>
      <c r="S4" s="13">
        <f>(P4*O4)/$AA$1</f>
        <v>3.6</v>
      </c>
      <c r="T4" s="15">
        <f>W4/S4</f>
        <v>0.2722222222222222</v>
      </c>
      <c r="U4" s="22">
        <f>P4*O4/W4</f>
        <v>1469.387755102041</v>
      </c>
      <c r="V4" s="23">
        <f t="shared" si="0"/>
        <v>18.367346938775512</v>
      </c>
      <c r="W4" s="14">
        <v>0.98</v>
      </c>
    </row>
    <row r="5" spans="1:23" ht="15">
      <c r="A5" t="s">
        <v>60</v>
      </c>
      <c r="O5">
        <v>35</v>
      </c>
      <c r="P5">
        <v>180</v>
      </c>
      <c r="Q5">
        <v>7</v>
      </c>
      <c r="R5" t="s">
        <v>19</v>
      </c>
      <c r="S5" s="13">
        <f>(P5*O5)/$AA$1</f>
        <v>15.75</v>
      </c>
      <c r="T5" s="15">
        <f>W5/S5</f>
        <v>0.28444444444444444</v>
      </c>
      <c r="U5" s="22">
        <f>P5*O5/W5</f>
        <v>1406.2499999999998</v>
      </c>
      <c r="V5" s="23">
        <f t="shared" si="0"/>
        <v>54.68749999999999</v>
      </c>
      <c r="W5" s="14">
        <v>4.48</v>
      </c>
    </row>
    <row r="6" spans="1:23" ht="15">
      <c r="A6" t="s">
        <v>21</v>
      </c>
      <c r="O6">
        <v>20</v>
      </c>
      <c r="P6">
        <v>150</v>
      </c>
      <c r="Q6">
        <v>2</v>
      </c>
      <c r="R6" t="s">
        <v>18</v>
      </c>
      <c r="S6" s="13">
        <f>(P6*O6)/$AA$1</f>
        <v>7.5</v>
      </c>
      <c r="T6" s="15">
        <f>W6/S6</f>
        <v>0.28800000000000003</v>
      </c>
      <c r="U6" s="22">
        <f>P6*O6/W6</f>
        <v>1388.8888888888887</v>
      </c>
      <c r="V6" s="23">
        <f t="shared" si="0"/>
        <v>18.51851851851852</v>
      </c>
      <c r="W6" s="14">
        <v>2.16</v>
      </c>
    </row>
    <row r="7" spans="1:23" ht="15">
      <c r="A7" t="s">
        <v>59</v>
      </c>
      <c r="O7">
        <v>16</v>
      </c>
      <c r="P7">
        <v>160</v>
      </c>
      <c r="Q7">
        <v>1</v>
      </c>
      <c r="S7" s="13">
        <f>(P7*O7)/$AA$1</f>
        <v>6.4</v>
      </c>
      <c r="T7" s="15">
        <f>W7/S7</f>
        <v>0.325</v>
      </c>
      <c r="U7" s="22">
        <f>P7*O7/W7</f>
        <v>1230.7692307692307</v>
      </c>
      <c r="V7" s="23">
        <f t="shared" si="0"/>
        <v>7.692307692307692</v>
      </c>
      <c r="W7" s="14">
        <v>2.08</v>
      </c>
    </row>
    <row r="8" spans="1:23" ht="15">
      <c r="A8" t="s">
        <v>64</v>
      </c>
      <c r="O8">
        <v>1</v>
      </c>
      <c r="P8">
        <v>1026</v>
      </c>
      <c r="Q8">
        <v>80</v>
      </c>
      <c r="R8" t="s">
        <v>19</v>
      </c>
      <c r="S8" s="13">
        <f>(P8*O8)/$AA$1</f>
        <v>2.565</v>
      </c>
      <c r="T8" s="15">
        <f>W8/S8</f>
        <v>0.38986354775828463</v>
      </c>
      <c r="U8" s="22">
        <f>P8*O8/W8</f>
        <v>1026</v>
      </c>
      <c r="V8" s="23">
        <f t="shared" si="0"/>
        <v>80</v>
      </c>
      <c r="W8" s="14">
        <v>1</v>
      </c>
    </row>
    <row r="9" spans="1:23" ht="15">
      <c r="A9" t="s">
        <v>98</v>
      </c>
      <c r="B9">
        <v>1.77</v>
      </c>
      <c r="C9">
        <v>2</v>
      </c>
      <c r="D9">
        <v>250</v>
      </c>
      <c r="E9">
        <v>15</v>
      </c>
      <c r="F9">
        <v>5.08</v>
      </c>
      <c r="G9">
        <v>32</v>
      </c>
      <c r="H9">
        <v>110</v>
      </c>
      <c r="I9">
        <v>7</v>
      </c>
      <c r="J9">
        <v>1.62</v>
      </c>
      <c r="K9">
        <v>32</v>
      </c>
      <c r="L9">
        <v>100</v>
      </c>
      <c r="M9">
        <v>2</v>
      </c>
      <c r="O9">
        <v>1</v>
      </c>
      <c r="P9">
        <f>$C9*D9+$G9*H9+L9*$K9</f>
        <v>7220</v>
      </c>
      <c r="Q9">
        <f>$C9*E9+$G9*I9+M9*$K9</f>
        <v>318</v>
      </c>
      <c r="R9" t="s">
        <v>19</v>
      </c>
      <c r="S9" s="13">
        <f>(P9*O9)/$AA$1</f>
        <v>18.05</v>
      </c>
      <c r="T9" s="15">
        <f>W9/S9</f>
        <v>0.4692520775623268</v>
      </c>
      <c r="U9" s="22">
        <f>P9*O9/W9</f>
        <v>852.4203069657616</v>
      </c>
      <c r="V9" s="23">
        <f t="shared" si="0"/>
        <v>37.544273907910274</v>
      </c>
      <c r="W9" s="14">
        <f>SUM(B9,F9,J9)</f>
        <v>8.469999999999999</v>
      </c>
    </row>
    <row r="10" spans="1:23" ht="15">
      <c r="A10" t="s">
        <v>58</v>
      </c>
      <c r="O10">
        <v>15</v>
      </c>
      <c r="P10">
        <v>160</v>
      </c>
      <c r="Q10">
        <v>2</v>
      </c>
      <c r="R10" t="s">
        <v>18</v>
      </c>
      <c r="S10" s="13">
        <f>(P10*O10)/$AA$1</f>
        <v>6</v>
      </c>
      <c r="T10" s="15">
        <f>W10/S10</f>
        <v>0.58</v>
      </c>
      <c r="U10" s="22">
        <f>P10*O10/W10</f>
        <v>689.6551724137931</v>
      </c>
      <c r="V10" s="23">
        <f t="shared" si="0"/>
        <v>8.620689655172415</v>
      </c>
      <c r="W10" s="14">
        <v>3.48</v>
      </c>
    </row>
    <row r="11" spans="1:23" ht="15">
      <c r="A11" t="s">
        <v>83</v>
      </c>
      <c r="F11">
        <v>1.32</v>
      </c>
      <c r="G11">
        <v>16</v>
      </c>
      <c r="H11">
        <v>45</v>
      </c>
      <c r="I11">
        <v>1</v>
      </c>
      <c r="J11">
        <v>2</v>
      </c>
      <c r="K11">
        <v>11</v>
      </c>
      <c r="L11">
        <v>140</v>
      </c>
      <c r="M11">
        <v>2</v>
      </c>
      <c r="O11">
        <v>1</v>
      </c>
      <c r="P11">
        <f>$C11*D11+$G11*H11+L11*$K11</f>
        <v>2260</v>
      </c>
      <c r="Q11">
        <f>$C11*E11+$G11*I11+M11*$K11</f>
        <v>38</v>
      </c>
      <c r="R11" t="s">
        <v>19</v>
      </c>
      <c r="S11" s="13">
        <f>(P11*O11)/$AA$1</f>
        <v>5.65</v>
      </c>
      <c r="T11" s="15">
        <f>W11/S11</f>
        <v>0.5876106194690266</v>
      </c>
      <c r="U11" s="22">
        <f>P11*O11/W11</f>
        <v>680.722891566265</v>
      </c>
      <c r="V11" s="23">
        <f t="shared" si="0"/>
        <v>11.445783132530119</v>
      </c>
      <c r="W11" s="14">
        <f>SUM(J11,F11)</f>
        <v>3.3200000000000003</v>
      </c>
    </row>
    <row r="12" spans="1:23" ht="15">
      <c r="A12" t="s">
        <v>66</v>
      </c>
      <c r="O12">
        <v>35</v>
      </c>
      <c r="P12">
        <v>160</v>
      </c>
      <c r="Q12">
        <v>2</v>
      </c>
      <c r="R12" t="s">
        <v>19</v>
      </c>
      <c r="S12" s="13">
        <f>(P12*O12)/$AA$1</f>
        <v>14</v>
      </c>
      <c r="T12" s="15">
        <f>W12/S12</f>
        <v>0.6407142857142858</v>
      </c>
      <c r="U12" s="22">
        <f>P12*O12/W12</f>
        <v>624.3032329988852</v>
      </c>
      <c r="V12" s="23">
        <f t="shared" si="0"/>
        <v>7.803790412486064</v>
      </c>
      <c r="W12" s="14">
        <v>8.97</v>
      </c>
    </row>
    <row r="13" spans="1:23" ht="15">
      <c r="A13" t="s">
        <v>9</v>
      </c>
      <c r="O13">
        <v>15</v>
      </c>
      <c r="P13">
        <v>120</v>
      </c>
      <c r="Q13">
        <v>2</v>
      </c>
      <c r="R13" t="s">
        <v>18</v>
      </c>
      <c r="S13" s="13">
        <f>(P13*O13)/$AA$1</f>
        <v>4.5</v>
      </c>
      <c r="T13" s="15">
        <f>W13/S13</f>
        <v>0.6622222222222223</v>
      </c>
      <c r="U13" s="22">
        <f>P13*O13/W13</f>
        <v>604.0268456375838</v>
      </c>
      <c r="V13" s="23">
        <f t="shared" si="0"/>
        <v>10.06711409395973</v>
      </c>
      <c r="W13" s="14">
        <v>2.98</v>
      </c>
    </row>
    <row r="14" spans="1:23" ht="15">
      <c r="A14" t="s">
        <v>67</v>
      </c>
      <c r="O14">
        <v>100</v>
      </c>
      <c r="P14">
        <v>60</v>
      </c>
      <c r="Q14">
        <v>2</v>
      </c>
      <c r="R14" t="s">
        <v>18</v>
      </c>
      <c r="S14" s="13">
        <f>(P14*O14)/$AA$1</f>
        <v>15</v>
      </c>
      <c r="T14" s="15">
        <f>W14/S14</f>
        <v>0.6653333333333333</v>
      </c>
      <c r="U14" s="22">
        <f>P14*O14/W14</f>
        <v>601.2024048096192</v>
      </c>
      <c r="V14" s="23">
        <f t="shared" si="0"/>
        <v>20.04008016032064</v>
      </c>
      <c r="W14" s="14">
        <v>9.98</v>
      </c>
    </row>
    <row r="15" spans="1:23" ht="15">
      <c r="A15" t="s">
        <v>6</v>
      </c>
      <c r="F15">
        <v>1.18</v>
      </c>
      <c r="G15">
        <v>8</v>
      </c>
      <c r="H15">
        <v>100</v>
      </c>
      <c r="I15">
        <v>1</v>
      </c>
      <c r="J15">
        <v>4.48</v>
      </c>
      <c r="K15">
        <v>14</v>
      </c>
      <c r="L15">
        <v>170</v>
      </c>
      <c r="M15">
        <v>5</v>
      </c>
      <c r="O15">
        <v>1</v>
      </c>
      <c r="P15">
        <f>$C15*D15+$G15*H15+L15*$K15</f>
        <v>3180</v>
      </c>
      <c r="Q15">
        <f>$C15*E15+$G15*I15+M15*$K15</f>
        <v>78</v>
      </c>
      <c r="R15" t="s">
        <v>19</v>
      </c>
      <c r="S15" s="13">
        <f>(P15*O15)/$AA$1</f>
        <v>7.95</v>
      </c>
      <c r="T15" s="15">
        <f>W15/S15</f>
        <v>0.7119496855345911</v>
      </c>
      <c r="U15" s="22">
        <f>P15*O15/W15</f>
        <v>561.8374558303886</v>
      </c>
      <c r="V15" s="23">
        <f t="shared" si="0"/>
        <v>13.780918727915195</v>
      </c>
      <c r="W15" s="14">
        <f>SUM(B15,F15,J15)</f>
        <v>5.66</v>
      </c>
    </row>
    <row r="16" spans="1:23" ht="15">
      <c r="A16" t="s">
        <v>3</v>
      </c>
      <c r="F16">
        <v>1.53</v>
      </c>
      <c r="G16">
        <v>23</v>
      </c>
      <c r="H16">
        <v>15</v>
      </c>
      <c r="I16">
        <v>1</v>
      </c>
      <c r="J16">
        <v>2</v>
      </c>
      <c r="K16">
        <v>11</v>
      </c>
      <c r="L16">
        <v>140</v>
      </c>
      <c r="M16">
        <v>2</v>
      </c>
      <c r="O16">
        <v>1</v>
      </c>
      <c r="P16">
        <f>$C16*D16+$G16*H16+L16*$K16</f>
        <v>1885</v>
      </c>
      <c r="Q16">
        <f>$C16*E16+$G16*I16+M16*$K16</f>
        <v>45</v>
      </c>
      <c r="R16" t="s">
        <v>19</v>
      </c>
      <c r="S16" s="13">
        <f>(P16*O16)/$AA$1</f>
        <v>4.7125</v>
      </c>
      <c r="T16" s="15">
        <f>W16/S16</f>
        <v>0.7490716180371353</v>
      </c>
      <c r="U16" s="22">
        <f>P16*O16/W16</f>
        <v>533.9943342776204</v>
      </c>
      <c r="V16" s="23">
        <f t="shared" si="0"/>
        <v>12.747875354107649</v>
      </c>
      <c r="W16" s="14">
        <f>SUM(J16,F16)</f>
        <v>3.5300000000000002</v>
      </c>
    </row>
    <row r="17" spans="1:23" ht="15">
      <c r="A17" t="s">
        <v>4</v>
      </c>
      <c r="F17">
        <v>1.98</v>
      </c>
      <c r="G17">
        <v>14</v>
      </c>
      <c r="H17">
        <v>40</v>
      </c>
      <c r="I17">
        <v>1</v>
      </c>
      <c r="J17">
        <v>2</v>
      </c>
      <c r="K17">
        <v>11</v>
      </c>
      <c r="L17">
        <v>140</v>
      </c>
      <c r="M17">
        <v>2</v>
      </c>
      <c r="O17">
        <v>1</v>
      </c>
      <c r="P17">
        <f>$C17*D17+$G17*H17+L17*$K17</f>
        <v>2100</v>
      </c>
      <c r="Q17">
        <f>$C17*E17+$G17*I17+M17*$K17</f>
        <v>36</v>
      </c>
      <c r="R17" t="s">
        <v>19</v>
      </c>
      <c r="S17" s="13">
        <f>(P17*O17)/$AA$1</f>
        <v>5.25</v>
      </c>
      <c r="T17" s="15">
        <f>W17/S17</f>
        <v>0.758095238095238</v>
      </c>
      <c r="U17" s="22">
        <f>P17*O17/W17</f>
        <v>527.6381909547739</v>
      </c>
      <c r="V17" s="23">
        <f t="shared" si="0"/>
        <v>9.045226130653266</v>
      </c>
      <c r="W17" s="14">
        <f>SUM(J17,F17)</f>
        <v>3.98</v>
      </c>
    </row>
    <row r="18" spans="1:23" ht="15">
      <c r="A18" t="s">
        <v>16</v>
      </c>
      <c r="B18">
        <v>2.77</v>
      </c>
      <c r="C18">
        <f>5*453/148</f>
        <v>15.304054054054054</v>
      </c>
      <c r="D18">
        <v>110</v>
      </c>
      <c r="E18">
        <v>3</v>
      </c>
      <c r="F18">
        <v>5.08</v>
      </c>
      <c r="G18">
        <v>32</v>
      </c>
      <c r="H18">
        <v>110</v>
      </c>
      <c r="I18">
        <v>7</v>
      </c>
      <c r="J18">
        <v>3.94</v>
      </c>
      <c r="K18">
        <v>8</v>
      </c>
      <c r="L18">
        <v>80</v>
      </c>
      <c r="M18">
        <v>5</v>
      </c>
      <c r="O18">
        <v>1</v>
      </c>
      <c r="P18">
        <f>$C18*D18+$G18*H18+L18*$K18</f>
        <v>5843.445945945946</v>
      </c>
      <c r="Q18">
        <f>$C18*E18+$G18*I18+M18*$K18</f>
        <v>309.9121621621622</v>
      </c>
      <c r="R18" t="s">
        <v>20</v>
      </c>
      <c r="S18" s="13">
        <f>(P18*O18)/$AA$1</f>
        <v>14.608614864864865</v>
      </c>
      <c r="T18" s="15">
        <f>W18/S18</f>
        <v>0.8070580345270167</v>
      </c>
      <c r="U18" s="22">
        <f>P18*O18/W18</f>
        <v>495.627306696009</v>
      </c>
      <c r="V18" s="23">
        <f t="shared" si="0"/>
        <v>26.286018843270757</v>
      </c>
      <c r="W18" s="14">
        <f>SUM(B18,F18,J18)</f>
        <v>11.79</v>
      </c>
    </row>
    <row r="19" spans="1:23" ht="15">
      <c r="A19" t="s">
        <v>89</v>
      </c>
      <c r="B19">
        <v>0.2</v>
      </c>
      <c r="C19">
        <v>1</v>
      </c>
      <c r="D19">
        <v>90</v>
      </c>
      <c r="E19">
        <v>1.1</v>
      </c>
      <c r="O19">
        <f>SUM(C19,G19,K19)</f>
        <v>1</v>
      </c>
      <c r="P19">
        <f>$C19*D19+$G19*H19+L19*$K19</f>
        <v>90</v>
      </c>
      <c r="Q19">
        <f>$C19*E19+$G19*I19+M19*$K19</f>
        <v>1.1</v>
      </c>
      <c r="R19" t="s">
        <v>20</v>
      </c>
      <c r="S19" s="13">
        <f>(P19*O19)/$AA$1</f>
        <v>0.225</v>
      </c>
      <c r="T19" s="15">
        <f>W19/S19</f>
        <v>0.888888888888889</v>
      </c>
      <c r="U19" s="22">
        <f>P19*O19/W19</f>
        <v>450</v>
      </c>
      <c r="V19" s="23">
        <f t="shared" si="0"/>
        <v>5.5</v>
      </c>
      <c r="W19" s="14">
        <f>SUM(B19,F19,J19)</f>
        <v>0.2</v>
      </c>
    </row>
    <row r="20" spans="1:23" ht="15">
      <c r="A20" t="s">
        <v>7</v>
      </c>
      <c r="F20">
        <v>3.94</v>
      </c>
      <c r="G20">
        <v>8</v>
      </c>
      <c r="H20">
        <v>80</v>
      </c>
      <c r="I20">
        <v>5</v>
      </c>
      <c r="J20">
        <v>4.48</v>
      </c>
      <c r="K20">
        <v>14</v>
      </c>
      <c r="L20">
        <v>170</v>
      </c>
      <c r="M20">
        <v>5</v>
      </c>
      <c r="O20">
        <v>1</v>
      </c>
      <c r="P20">
        <f>$C20*D20+$G20*H20+L20*$K20</f>
        <v>3020</v>
      </c>
      <c r="Q20">
        <f>$C20*E20+$G20*I20+M20*$K20</f>
        <v>110</v>
      </c>
      <c r="R20" t="s">
        <v>20</v>
      </c>
      <c r="S20" s="13">
        <f>(P20*O20)/$AA$1</f>
        <v>7.55</v>
      </c>
      <c r="T20" s="15">
        <f>W20/S20</f>
        <v>1.1152317880794702</v>
      </c>
      <c r="U20" s="22">
        <f>P20*O20/W20</f>
        <v>358.6698337292162</v>
      </c>
      <c r="V20" s="23">
        <f t="shared" si="0"/>
        <v>13.064133016627078</v>
      </c>
      <c r="W20" s="14">
        <f>SUM(B20,F20,J20)</f>
        <v>8.42</v>
      </c>
    </row>
    <row r="21" spans="1:23" ht="15">
      <c r="A21" t="s">
        <v>61</v>
      </c>
      <c r="O21">
        <v>25</v>
      </c>
      <c r="P21">
        <v>160</v>
      </c>
      <c r="Q21">
        <v>6</v>
      </c>
      <c r="R21" t="s">
        <v>18</v>
      </c>
      <c r="S21" s="13">
        <f>(P21*O21)/$AA$1</f>
        <v>10</v>
      </c>
      <c r="T21" s="15">
        <f>W21/S21</f>
        <v>1.168</v>
      </c>
      <c r="U21" s="22">
        <f>P21*O21/W21</f>
        <v>342.4657534246575</v>
      </c>
      <c r="V21" s="23">
        <f t="shared" si="0"/>
        <v>12.842465753424658</v>
      </c>
      <c r="W21" s="14">
        <v>11.68</v>
      </c>
    </row>
    <row r="22" spans="1:23" ht="15">
      <c r="A22" t="s">
        <v>1</v>
      </c>
      <c r="O22">
        <v>4.5</v>
      </c>
      <c r="P22">
        <v>210</v>
      </c>
      <c r="Q22">
        <v>7</v>
      </c>
      <c r="R22" t="s">
        <v>18</v>
      </c>
      <c r="S22" s="13">
        <f>(P22*O22)/$AA$1</f>
        <v>2.3625</v>
      </c>
      <c r="T22" s="15">
        <f>W22/S22</f>
        <v>1.6804232804232806</v>
      </c>
      <c r="U22" s="22">
        <f>P22*O22/W22</f>
        <v>238.0352644836272</v>
      </c>
      <c r="V22" s="23">
        <f t="shared" si="0"/>
        <v>7.934508816120906</v>
      </c>
      <c r="W22" s="14">
        <v>3.97</v>
      </c>
    </row>
    <row r="23" spans="1:23" ht="15">
      <c r="A23" t="s">
        <v>15</v>
      </c>
      <c r="O23">
        <v>18</v>
      </c>
      <c r="P23">
        <v>70</v>
      </c>
      <c r="Q23">
        <v>8</v>
      </c>
      <c r="R23" t="s">
        <v>20</v>
      </c>
      <c r="S23" s="13">
        <f>(P23*O23)/$AA$1</f>
        <v>3.15</v>
      </c>
      <c r="T23" s="15">
        <f>W23/S23</f>
        <v>1.8984126984126986</v>
      </c>
      <c r="U23" s="22">
        <f>P23*O23/W23</f>
        <v>210.70234113712374</v>
      </c>
      <c r="V23" s="23">
        <f t="shared" si="0"/>
        <v>24.080267558528426</v>
      </c>
      <c r="W23" s="14">
        <v>5.98</v>
      </c>
    </row>
    <row r="24" spans="1:23" ht="15">
      <c r="A24" t="s">
        <v>62</v>
      </c>
      <c r="O24">
        <v>12</v>
      </c>
      <c r="P24">
        <v>160</v>
      </c>
      <c r="Q24">
        <v>6</v>
      </c>
      <c r="S24" s="13">
        <f>(P24*O24)/$AA$1</f>
        <v>4.8</v>
      </c>
      <c r="T24" s="15">
        <f>W24/S24</f>
        <v>2.1708333333333334</v>
      </c>
      <c r="U24" s="22">
        <f>P24*O24/W24</f>
        <v>184.26103646833013</v>
      </c>
      <c r="V24" s="23">
        <f t="shared" si="0"/>
        <v>6.90978886756238</v>
      </c>
      <c r="W24" s="14">
        <v>10.42</v>
      </c>
    </row>
    <row r="25" spans="1:23" ht="15">
      <c r="A25" t="s">
        <v>2</v>
      </c>
      <c r="O25">
        <v>6</v>
      </c>
      <c r="P25">
        <v>210</v>
      </c>
      <c r="Q25">
        <v>6</v>
      </c>
      <c r="R25" t="s">
        <v>18</v>
      </c>
      <c r="S25" s="13">
        <f>(P25*O25)/$AA$1</f>
        <v>3.15</v>
      </c>
      <c r="T25" s="15">
        <f>W25/S25</f>
        <v>2.8476190476190477</v>
      </c>
      <c r="U25" s="22">
        <f>P25*O25/W25</f>
        <v>140.46822742474916</v>
      </c>
      <c r="V25" s="23">
        <f t="shared" si="0"/>
        <v>4.013377926421405</v>
      </c>
      <c r="W25" s="14">
        <v>8.97</v>
      </c>
    </row>
    <row r="26" spans="1:23" ht="15">
      <c r="A26" t="s">
        <v>91</v>
      </c>
      <c r="B26">
        <v>0.64</v>
      </c>
      <c r="C26">
        <v>1</v>
      </c>
      <c r="D26">
        <v>81</v>
      </c>
      <c r="E26">
        <v>1.5</v>
      </c>
      <c r="O26">
        <f>SUM(C26,G26,K26)</f>
        <v>1</v>
      </c>
      <c r="P26">
        <f>$C26*D26+$G26*H26+L26*$K26</f>
        <v>81</v>
      </c>
      <c r="Q26">
        <f>$C26*E26+$G26*I26+M26*$K26</f>
        <v>1.5</v>
      </c>
      <c r="S26" s="13">
        <f>(P26*O26)/$AA$1</f>
        <v>0.2025</v>
      </c>
      <c r="T26" s="15">
        <f>W26/S26</f>
        <v>3.1604938271604937</v>
      </c>
      <c r="U26" s="22">
        <f>P26*O26/W26</f>
        <v>126.5625</v>
      </c>
      <c r="V26" s="23">
        <f t="shared" si="0"/>
        <v>2.34375</v>
      </c>
      <c r="W26" s="14">
        <f>SUM(B26,F26,J26)</f>
        <v>0.64</v>
      </c>
    </row>
    <row r="27" spans="1:23" ht="15">
      <c r="A27" t="s">
        <v>63</v>
      </c>
      <c r="O27">
        <v>1</v>
      </c>
      <c r="P27">
        <v>198</v>
      </c>
      <c r="Q27">
        <v>3</v>
      </c>
      <c r="R27" t="s">
        <v>20</v>
      </c>
      <c r="S27" s="13">
        <f>(P27*O27)/$AA$1</f>
        <v>0.495</v>
      </c>
      <c r="T27" s="15">
        <f>W27/S27</f>
        <v>4.6060606060606055</v>
      </c>
      <c r="U27" s="22">
        <f>P27*O27/W27</f>
        <v>86.8421052631579</v>
      </c>
      <c r="V27" s="23">
        <f t="shared" si="0"/>
        <v>1.3157894736842106</v>
      </c>
      <c r="W27" s="14">
        <v>2.28</v>
      </c>
    </row>
    <row r="28" spans="1:23" ht="15">
      <c r="A28" t="s">
        <v>90</v>
      </c>
      <c r="B28">
        <v>0.88</v>
      </c>
      <c r="C28">
        <v>1</v>
      </c>
      <c r="D28">
        <v>62</v>
      </c>
      <c r="E28">
        <v>0.27</v>
      </c>
      <c r="O28">
        <f>SUM(C28,G28,K28)</f>
        <v>1</v>
      </c>
      <c r="P28">
        <f>$C28*D28+$G28*H28+L28*$K28</f>
        <v>62</v>
      </c>
      <c r="Q28">
        <f>$C28*E28+$G28*I28+M28*$K28</f>
        <v>0.27</v>
      </c>
      <c r="S28" s="13">
        <f>(P28*O28)/$AA$1</f>
        <v>0.155</v>
      </c>
      <c r="T28" s="15">
        <f>W28/S28</f>
        <v>5.67741935483871</v>
      </c>
      <c r="U28" s="22">
        <f>P28*O28/W28</f>
        <v>70.45454545454545</v>
      </c>
      <c r="V28" s="23">
        <f t="shared" si="0"/>
        <v>0.3068181818181818</v>
      </c>
      <c r="W28" s="14">
        <f>SUM(B28,F28,J28)</f>
        <v>0.88</v>
      </c>
    </row>
    <row r="29" spans="1:23" ht="15">
      <c r="A29" t="s">
        <v>10</v>
      </c>
      <c r="O29">
        <v>3.5</v>
      </c>
      <c r="P29">
        <v>80</v>
      </c>
      <c r="Q29">
        <v>12</v>
      </c>
      <c r="R29" t="s">
        <v>20</v>
      </c>
      <c r="S29" s="13">
        <f>(P29*O29)/$AA$1</f>
        <v>0.7</v>
      </c>
      <c r="T29" s="15">
        <f>W29/S29</f>
        <v>11.400000000000002</v>
      </c>
      <c r="U29" s="22">
        <f>P29*O29/W29</f>
        <v>35.08771929824561</v>
      </c>
      <c r="V29" s="23">
        <f t="shared" si="0"/>
        <v>5.263157894736842</v>
      </c>
      <c r="W29" s="14">
        <v>7.98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 topLeftCell="A1">
      <selection activeCell="K14" sqref="K14"/>
    </sheetView>
  </sheetViews>
  <sheetFormatPr defaultColWidth="9.140625" defaultRowHeight="15"/>
  <cols>
    <col min="1" max="1" width="24.7109375" style="0" customWidth="1"/>
    <col min="2" max="2" width="10.00390625" style="12" customWidth="1"/>
    <col min="3" max="3" width="10.140625" style="0" customWidth="1"/>
  </cols>
  <sheetData>
    <row r="1" spans="1:9" ht="29.4" thickBot="1">
      <c r="A1" s="7" t="s">
        <v>75</v>
      </c>
      <c r="B1" s="9" t="s">
        <v>78</v>
      </c>
      <c r="C1" s="8" t="s">
        <v>77</v>
      </c>
      <c r="D1" s="1" t="s">
        <v>32</v>
      </c>
      <c r="E1" s="1" t="s">
        <v>33</v>
      </c>
      <c r="F1" s="1" t="s">
        <v>34</v>
      </c>
      <c r="I1" s="24"/>
    </row>
    <row r="2" spans="1:6" ht="15" thickBot="1">
      <c r="A2" s="5" t="s">
        <v>23</v>
      </c>
      <c r="B2" s="10">
        <f>D2*E2/F2</f>
        <v>3183.2651205093225</v>
      </c>
      <c r="C2" s="6">
        <f>E2/F2</f>
        <v>79.58162801273306</v>
      </c>
      <c r="D2" s="2">
        <v>40</v>
      </c>
      <c r="E2" s="2">
        <v>1750</v>
      </c>
      <c r="F2" s="2">
        <v>21.99</v>
      </c>
    </row>
    <row r="3" spans="1:6" ht="15" thickBot="1">
      <c r="A3" s="1" t="s">
        <v>24</v>
      </c>
      <c r="B3" s="11">
        <f>D3*E3/F3</f>
        <v>3183.2651205093225</v>
      </c>
      <c r="C3" s="4">
        <f>E3/F3</f>
        <v>79.58162801273306</v>
      </c>
      <c r="D3" s="2">
        <v>40</v>
      </c>
      <c r="E3" s="2">
        <v>1750</v>
      </c>
      <c r="F3" s="2">
        <v>21.99</v>
      </c>
    </row>
    <row r="4" spans="1:6" ht="15" thickBot="1">
      <c r="A4" s="1" t="s">
        <v>68</v>
      </c>
      <c r="B4" s="11">
        <f>D4*E4/F4</f>
        <v>2955.8890404729423</v>
      </c>
      <c r="C4" s="4">
        <f>E4/F4</f>
        <v>227.3760800363802</v>
      </c>
      <c r="D4" s="2">
        <v>13</v>
      </c>
      <c r="E4" s="2">
        <v>5000</v>
      </c>
      <c r="F4" s="2">
        <v>21.99</v>
      </c>
    </row>
    <row r="5" spans="1:6" ht="15" thickBot="1">
      <c r="A5" s="1" t="s">
        <v>22</v>
      </c>
      <c r="B5" s="11">
        <f>D5*E5/F5</f>
        <v>2917.882451021259</v>
      </c>
      <c r="C5" s="4">
        <f>E5/F5</f>
        <v>72.94706127553148</v>
      </c>
      <c r="D5" s="2">
        <v>40</v>
      </c>
      <c r="E5" s="2">
        <v>1750</v>
      </c>
      <c r="F5" s="2">
        <v>23.99</v>
      </c>
    </row>
    <row r="6" spans="1:6" ht="15" thickBot="1">
      <c r="A6" s="1" t="s">
        <v>11</v>
      </c>
      <c r="B6" s="11">
        <f>D6*E6/F6</f>
        <v>2239.1594746716696</v>
      </c>
      <c r="C6" s="4">
        <f>E6/F6</f>
        <v>533.1332082551594</v>
      </c>
      <c r="D6" s="2">
        <v>4.2</v>
      </c>
      <c r="E6" s="2">
        <v>8524.8</v>
      </c>
      <c r="F6" s="2">
        <v>15.99</v>
      </c>
    </row>
    <row r="7" spans="1:6" ht="15" thickBot="1">
      <c r="A7" s="1" t="s">
        <v>30</v>
      </c>
      <c r="B7" s="11">
        <f>D7*E7/F7</f>
        <v>1562.5</v>
      </c>
      <c r="C7" s="4">
        <f>E7/F7</f>
        <v>125</v>
      </c>
      <c r="D7" s="2">
        <v>12.5</v>
      </c>
      <c r="E7" s="2">
        <v>750</v>
      </c>
      <c r="F7" s="2">
        <v>6</v>
      </c>
    </row>
    <row r="8" spans="1:6" ht="15" thickBot="1">
      <c r="A8" s="1" t="s">
        <v>69</v>
      </c>
      <c r="B8" s="11">
        <f>D8*E8/F8</f>
        <v>1513.744075829384</v>
      </c>
      <c r="C8" s="4">
        <f>E8/F8</f>
        <v>336.3875724065298</v>
      </c>
      <c r="D8" s="2">
        <v>4.5</v>
      </c>
      <c r="E8" s="2">
        <v>6388</v>
      </c>
      <c r="F8" s="2">
        <v>18.99</v>
      </c>
    </row>
    <row r="9" spans="1:6" ht="15" thickBot="1">
      <c r="A9" s="1" t="s">
        <v>29</v>
      </c>
      <c r="B9" s="11">
        <f>D9*E9/F9</f>
        <v>1375</v>
      </c>
      <c r="C9" s="4">
        <f>E9/F9</f>
        <v>250</v>
      </c>
      <c r="D9" s="2">
        <v>5.5</v>
      </c>
      <c r="E9" s="2">
        <v>750</v>
      </c>
      <c r="F9" s="2">
        <v>3</v>
      </c>
    </row>
    <row r="10" spans="1:6" ht="15" thickBot="1">
      <c r="A10" s="1" t="s">
        <v>35</v>
      </c>
      <c r="B10" s="11">
        <f>D10*E10/F10</f>
        <v>1306.0513713539399</v>
      </c>
      <c r="C10" s="4">
        <f>E10/F10</f>
        <v>32.6512842838485</v>
      </c>
      <c r="D10" s="2">
        <v>40</v>
      </c>
      <c r="E10" s="2">
        <v>750</v>
      </c>
      <c r="F10" s="2">
        <v>22.97</v>
      </c>
    </row>
    <row r="11" spans="1:6" ht="15" thickBot="1">
      <c r="A11" s="1" t="s">
        <v>38</v>
      </c>
      <c r="B11" s="11">
        <f>D11*E11/F11</f>
        <v>1200.480192076831</v>
      </c>
      <c r="C11" s="4">
        <f>E11/F11</f>
        <v>30.01200480192077</v>
      </c>
      <c r="D11" s="2">
        <v>40</v>
      </c>
      <c r="E11" s="2">
        <v>750</v>
      </c>
      <c r="F11" s="2">
        <v>24.99</v>
      </c>
    </row>
    <row r="12" spans="1:6" ht="15" thickBot="1">
      <c r="A12" s="1" t="s">
        <v>37</v>
      </c>
      <c r="B12" s="11">
        <f>D12*E12/F12</f>
        <v>1071.8113612004288</v>
      </c>
      <c r="C12" s="4">
        <f>E12/F12</f>
        <v>26.79528403001072</v>
      </c>
      <c r="D12" s="2">
        <v>40</v>
      </c>
      <c r="E12" s="2">
        <v>750</v>
      </c>
      <c r="F12" s="2">
        <v>27.99</v>
      </c>
    </row>
    <row r="13" spans="1:6" ht="15" thickBot="1">
      <c r="A13" s="1" t="s">
        <v>36</v>
      </c>
      <c r="B13" s="11">
        <f>D13*E13/F13</f>
        <v>440.40887342322753</v>
      </c>
      <c r="C13" s="4">
        <f>E13/F13</f>
        <v>32.622879512831666</v>
      </c>
      <c r="D13" s="2">
        <v>13.5</v>
      </c>
      <c r="E13" s="2">
        <v>750</v>
      </c>
      <c r="F13" s="2">
        <v>22.99</v>
      </c>
    </row>
    <row r="14" spans="1:6" ht="15" thickBot="1">
      <c r="A14" s="1" t="s">
        <v>76</v>
      </c>
      <c r="B14" s="11">
        <f>D14*E14/F14</f>
        <v>439.22895821071216</v>
      </c>
      <c r="C14" s="4">
        <f>E14/F14</f>
        <v>44.143613890523845</v>
      </c>
      <c r="D14" s="2">
        <v>9.95</v>
      </c>
      <c r="E14" s="2">
        <v>750</v>
      </c>
      <c r="F14" s="2">
        <v>16.99</v>
      </c>
    </row>
    <row r="15" spans="1:6" ht="29.4" thickBot="1">
      <c r="A15" s="1" t="s">
        <v>31</v>
      </c>
      <c r="B15" s="11">
        <f>D15*E15/F15</f>
        <v>408.5603112840468</v>
      </c>
      <c r="C15" s="4">
        <f>E15/F15</f>
        <v>41.68982768204558</v>
      </c>
      <c r="D15" s="2">
        <v>9.8</v>
      </c>
      <c r="E15" s="2">
        <v>750</v>
      </c>
      <c r="F15" s="2">
        <v>17.99</v>
      </c>
    </row>
    <row r="16" spans="1:6" ht="15" thickBot="1">
      <c r="A16" s="3" t="s">
        <v>73</v>
      </c>
      <c r="B16" s="11">
        <f>D16*E16/F16</f>
        <v>375.26804860614726</v>
      </c>
      <c r="C16" s="4">
        <f>E16/F16</f>
        <v>53.609721229449605</v>
      </c>
      <c r="D16" s="2">
        <v>7</v>
      </c>
      <c r="E16" s="2">
        <v>750</v>
      </c>
      <c r="F16" s="2">
        <v>13.99</v>
      </c>
    </row>
    <row r="17" spans="1:6" ht="15" thickBot="1">
      <c r="A17" s="1" t="s">
        <v>72</v>
      </c>
      <c r="B17" s="11">
        <f>D17*E17/F17</f>
        <v>328.3302063789869</v>
      </c>
      <c r="C17" s="4">
        <f>E17/F17</f>
        <v>46.90431519699813</v>
      </c>
      <c r="D17" s="2">
        <v>7</v>
      </c>
      <c r="E17" s="2">
        <v>750</v>
      </c>
      <c r="F17" s="2">
        <v>15.99</v>
      </c>
    </row>
    <row r="18" spans="1:6" ht="15" thickBot="1">
      <c r="A18" s="1" t="s">
        <v>71</v>
      </c>
      <c r="B18" s="11">
        <f>D18*E18/F18</f>
        <v>46.87734386719336</v>
      </c>
      <c r="C18" s="4">
        <f>E18/F18</f>
        <v>3.7501875093754684</v>
      </c>
      <c r="D18" s="2">
        <v>12.5</v>
      </c>
      <c r="E18" s="2">
        <v>750</v>
      </c>
      <c r="F18" s="2">
        <v>199.99</v>
      </c>
    </row>
    <row r="19" spans="1:6" ht="15" thickBot="1">
      <c r="A19" s="1" t="s">
        <v>74</v>
      </c>
      <c r="B19" s="11">
        <f>D19*E19/F19</f>
        <v>0</v>
      </c>
      <c r="C19" s="4">
        <f>E19/F19</f>
        <v>2272.7272727272725</v>
      </c>
      <c r="D19" s="2">
        <v>0</v>
      </c>
      <c r="E19" s="2">
        <v>2000</v>
      </c>
      <c r="F19" s="2">
        <v>0.88</v>
      </c>
    </row>
    <row r="20" spans="1:6" ht="15" thickBot="1">
      <c r="A20" s="1" t="s">
        <v>44</v>
      </c>
      <c r="B20" s="11">
        <f>D20*E20/F20</f>
        <v>0</v>
      </c>
      <c r="C20" s="4">
        <f>E20/F20</f>
        <v>1005.0251256281407</v>
      </c>
      <c r="D20" s="2">
        <v>0</v>
      </c>
      <c r="E20" s="2">
        <v>2000</v>
      </c>
      <c r="F20" s="2">
        <v>1.99</v>
      </c>
    </row>
    <row r="21" spans="1:6" ht="29.4" thickBot="1">
      <c r="A21" s="1" t="s">
        <v>70</v>
      </c>
      <c r="B21" s="11">
        <f>D21*E21/F21</f>
        <v>0</v>
      </c>
      <c r="C21" s="4">
        <f>E21/F21</f>
        <v>775.9562841530054</v>
      </c>
      <c r="D21" s="2">
        <v>0</v>
      </c>
      <c r="E21" s="2">
        <v>4260</v>
      </c>
      <c r="F21" s="2">
        <v>5.49</v>
      </c>
    </row>
    <row r="22" spans="1:6" ht="15" thickBot="1">
      <c r="A22" s="1" t="s">
        <v>42</v>
      </c>
      <c r="B22" s="11">
        <f>D22*E22/F22</f>
        <v>0</v>
      </c>
      <c r="C22" s="4">
        <f>E22/F22</f>
        <v>702.8112449799196</v>
      </c>
      <c r="D22" s="2">
        <v>0</v>
      </c>
      <c r="E22" s="2">
        <v>1750</v>
      </c>
      <c r="F22" s="2">
        <v>2.49</v>
      </c>
    </row>
    <row r="23" spans="1:6" ht="15" thickBot="1">
      <c r="A23" s="1" t="s">
        <v>41</v>
      </c>
      <c r="B23" s="11">
        <f>D23*E23/F23</f>
        <v>0</v>
      </c>
      <c r="C23" s="4">
        <f>E23/F23</f>
        <v>603.448275862069</v>
      </c>
      <c r="D23" s="2">
        <v>0</v>
      </c>
      <c r="E23" s="2">
        <v>1750</v>
      </c>
      <c r="F23" s="2">
        <v>2.9</v>
      </c>
    </row>
    <row r="24" spans="1:6" ht="15" thickBot="1">
      <c r="A24" s="1" t="s">
        <v>39</v>
      </c>
      <c r="B24" s="11">
        <f>D24*E24/F24</f>
        <v>0</v>
      </c>
      <c r="C24" s="4">
        <f>E24/F24</f>
        <v>438.59649122807014</v>
      </c>
      <c r="D24" s="2">
        <v>0</v>
      </c>
      <c r="E24" s="2">
        <v>1750</v>
      </c>
      <c r="F24" s="2">
        <v>3.99</v>
      </c>
    </row>
    <row r="25" spans="1:6" ht="15" thickBot="1">
      <c r="A25" s="1" t="s">
        <v>43</v>
      </c>
      <c r="B25" s="11">
        <f>D25*E25/F25</f>
        <v>0</v>
      </c>
      <c r="C25" s="4">
        <f>E25/F25</f>
        <v>101.71919770773638</v>
      </c>
      <c r="D25" s="2">
        <v>0</v>
      </c>
      <c r="E25" s="2">
        <v>355</v>
      </c>
      <c r="F25" s="2">
        <v>3.49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>
      <selection activeCell="A8" sqref="A8"/>
    </sheetView>
  </sheetViews>
  <sheetFormatPr defaultColWidth="9.140625" defaultRowHeight="15"/>
  <sheetData>
    <row r="1" ht="15">
      <c r="A1" t="s">
        <v>12</v>
      </c>
    </row>
    <row r="2" ht="15">
      <c r="A2" t="s">
        <v>13</v>
      </c>
    </row>
    <row r="3" ht="15">
      <c r="A3" t="s">
        <v>14</v>
      </c>
    </row>
    <row r="4" ht="15">
      <c r="A4" t="s">
        <v>25</v>
      </c>
    </row>
    <row r="5" ht="15">
      <c r="A5" t="s">
        <v>26</v>
      </c>
    </row>
    <row r="6" ht="15">
      <c r="A6" t="s">
        <v>27</v>
      </c>
    </row>
    <row r="7" ht="15">
      <c r="A7" t="s">
        <v>40</v>
      </c>
    </row>
    <row r="11" ht="15">
      <c r="A11" t="s">
        <v>28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 topLeftCell="A1">
      <selection activeCell="A9" sqref="A9"/>
    </sheetView>
  </sheetViews>
  <sheetFormatPr defaultColWidth="9.140625" defaultRowHeight="15"/>
  <sheetData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2017-10-26T22:33:16Z</dcterms:created>
  <dcterms:modified xsi:type="dcterms:W3CDTF">2017-11-01T11:15:51Z</dcterms:modified>
  <cp:category/>
  <cp:version/>
  <cp:contentType/>
  <cp:contentStatus/>
</cp:coreProperties>
</file>