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84" windowWidth="7620" windowHeight="3480"/>
  </bookViews>
  <sheets>
    <sheet name="Family" sheetId="1" r:id="rId1"/>
    <sheet name="Individual" sheetId="2" r:id="rId2"/>
    <sheet name="Combined" sheetId="3" r:id="rId3"/>
  </sheets>
  <calcPr calcId="145621"/>
</workbook>
</file>

<file path=xl/calcChain.xml><?xml version="1.0" encoding="utf-8"?>
<calcChain xmlns="http://schemas.openxmlformats.org/spreadsheetml/2006/main">
  <c r="H5" i="1" l="1"/>
  <c r="G2" i="3"/>
  <c r="D3" i="3"/>
  <c r="D5" i="3"/>
  <c r="D7" i="3"/>
  <c r="D9" i="3"/>
  <c r="D10" i="3"/>
  <c r="D13" i="3"/>
  <c r="F13" i="3" s="1"/>
  <c r="I13" i="3" s="1"/>
  <c r="D15" i="3"/>
  <c r="F15" i="3" s="1"/>
  <c r="I15" i="3" s="1"/>
  <c r="D18" i="3"/>
  <c r="G18" i="3" s="1"/>
  <c r="H18" i="3" s="1"/>
  <c r="D20" i="3"/>
  <c r="D22" i="3"/>
  <c r="G22" i="3" s="1"/>
  <c r="H22" i="3" s="1"/>
  <c r="D24" i="3"/>
  <c r="G24" i="3" s="1"/>
  <c r="H24" i="3" s="1"/>
  <c r="D26" i="3"/>
  <c r="G26" i="3" s="1"/>
  <c r="H26" i="3" s="1"/>
  <c r="D28" i="3"/>
  <c r="G28" i="3" s="1"/>
  <c r="H28" i="3" s="1"/>
  <c r="D31" i="3"/>
  <c r="G31" i="3" s="1"/>
  <c r="D33" i="3"/>
  <c r="G33" i="3" s="1"/>
  <c r="H33" i="3" s="1"/>
  <c r="D35" i="3"/>
  <c r="G35" i="3" s="1"/>
  <c r="D37" i="3"/>
  <c r="D39" i="3"/>
  <c r="D41" i="3"/>
  <c r="F41" i="3" s="1"/>
  <c r="I41" i="3" s="1"/>
  <c r="D44" i="3"/>
  <c r="D46" i="3"/>
  <c r="G46" i="3" s="1"/>
  <c r="H46" i="3" s="1"/>
  <c r="D48" i="3"/>
  <c r="G48" i="3" s="1"/>
  <c r="H48" i="3" s="1"/>
  <c r="D51" i="3"/>
  <c r="F51" i="3" s="1"/>
  <c r="I51" i="3" s="1"/>
  <c r="D53" i="3"/>
  <c r="G53" i="3" s="1"/>
  <c r="H53" i="3" s="1"/>
  <c r="D55" i="3"/>
  <c r="D57" i="3"/>
  <c r="G57" i="3" s="1"/>
  <c r="H57" i="3" s="1"/>
  <c r="D59" i="3"/>
  <c r="G59" i="3" s="1"/>
  <c r="H59" i="3" s="1"/>
  <c r="D61" i="3"/>
  <c r="D63" i="3"/>
  <c r="G63" i="3" s="1"/>
  <c r="H63" i="3" s="1"/>
  <c r="D65" i="3"/>
  <c r="G65" i="3" s="1"/>
  <c r="H65" i="3" s="1"/>
  <c r="D67" i="3"/>
  <c r="G67" i="3" s="1"/>
  <c r="H67" i="3" s="1"/>
  <c r="D69" i="3"/>
  <c r="G69" i="3" s="1"/>
  <c r="D71" i="3"/>
  <c r="D72" i="3"/>
  <c r="D74" i="3"/>
  <c r="G74" i="3" s="1"/>
  <c r="H74" i="3" s="1"/>
  <c r="D75" i="3"/>
  <c r="G75" i="3" s="1"/>
  <c r="H75" i="3" s="1"/>
  <c r="D77" i="3"/>
  <c r="F77" i="3" s="1"/>
  <c r="I77" i="3" s="1"/>
  <c r="D79" i="3"/>
  <c r="F79" i="3" s="1"/>
  <c r="I79" i="3" s="1"/>
  <c r="D81" i="3"/>
  <c r="F81" i="3" s="1"/>
  <c r="I81" i="3" s="1"/>
  <c r="D83" i="3"/>
  <c r="G83" i="3" s="1"/>
  <c r="D85" i="3"/>
  <c r="D87" i="3"/>
  <c r="G87" i="3" s="1"/>
  <c r="H87" i="3" s="1"/>
  <c r="D89" i="3"/>
  <c r="G89" i="3" s="1"/>
  <c r="H89" i="3" s="1"/>
  <c r="D91" i="3"/>
  <c r="D93" i="3"/>
  <c r="G93" i="3" s="1"/>
  <c r="H93" i="3" s="1"/>
  <c r="D95" i="3"/>
  <c r="G95" i="3" s="1"/>
  <c r="H95" i="3" s="1"/>
  <c r="D97" i="3"/>
  <c r="F97" i="3" s="1"/>
  <c r="I97" i="3" s="1"/>
  <c r="D99" i="3"/>
  <c r="G99" i="3" s="1"/>
  <c r="D101" i="3"/>
  <c r="D103" i="3"/>
  <c r="D105" i="3"/>
  <c r="D107" i="3"/>
  <c r="G107" i="3" s="1"/>
  <c r="H107" i="3" s="1"/>
  <c r="D109" i="3"/>
  <c r="F109" i="3" s="1"/>
  <c r="I109" i="3" s="1"/>
  <c r="D111" i="3"/>
  <c r="G111" i="3" s="1"/>
  <c r="H111" i="3" s="1"/>
  <c r="D113" i="3"/>
  <c r="G113" i="3" s="1"/>
  <c r="D115" i="3"/>
  <c r="G115" i="3" s="1"/>
  <c r="D117" i="3"/>
  <c r="G5" i="3"/>
  <c r="G7" i="3"/>
  <c r="H7" i="3" s="1"/>
  <c r="G9" i="3"/>
  <c r="H9" i="3" s="1"/>
  <c r="G10" i="3"/>
  <c r="H10" i="3" s="1"/>
  <c r="G15" i="3"/>
  <c r="H15" i="3" s="1"/>
  <c r="G20" i="3"/>
  <c r="H20" i="3" s="1"/>
  <c r="G37" i="3"/>
  <c r="H37" i="3" s="1"/>
  <c r="G39" i="3"/>
  <c r="H39" i="3" s="1"/>
  <c r="G41" i="3"/>
  <c r="H41" i="3" s="1"/>
  <c r="G44" i="3"/>
  <c r="H44" i="3" s="1"/>
  <c r="G55" i="3"/>
  <c r="H55" i="3" s="1"/>
  <c r="G61" i="3"/>
  <c r="H61" i="3" s="1"/>
  <c r="G71" i="3"/>
  <c r="H71" i="3" s="1"/>
  <c r="G72" i="3"/>
  <c r="H72" i="3" s="1"/>
  <c r="G85" i="3"/>
  <c r="H85" i="3" s="1"/>
  <c r="G91" i="3"/>
  <c r="G101" i="3"/>
  <c r="H101" i="3" s="1"/>
  <c r="G103" i="3"/>
  <c r="H103" i="3" s="1"/>
  <c r="G105" i="3"/>
  <c r="H105" i="3" s="1"/>
  <c r="G117" i="3"/>
  <c r="H117" i="3" s="1"/>
  <c r="F61" i="3"/>
  <c r="I61" i="3" s="1"/>
  <c r="F46" i="3"/>
  <c r="I46" i="3" s="1"/>
  <c r="F44" i="3"/>
  <c r="I44" i="3" s="1"/>
  <c r="F26" i="3"/>
  <c r="I26" i="3" s="1"/>
  <c r="F10" i="3"/>
  <c r="I10" i="3" s="1"/>
  <c r="F7" i="3"/>
  <c r="I7" i="3" s="1"/>
  <c r="H5" i="3"/>
  <c r="I116" i="3"/>
  <c r="H116" i="3"/>
  <c r="G116" i="3"/>
  <c r="I114" i="3"/>
  <c r="H114" i="3"/>
  <c r="G114" i="3"/>
  <c r="I112" i="3"/>
  <c r="H112" i="3"/>
  <c r="G112" i="3"/>
  <c r="I110" i="3"/>
  <c r="H110" i="3"/>
  <c r="G110" i="3"/>
  <c r="I108" i="3"/>
  <c r="H108" i="3"/>
  <c r="G108" i="3"/>
  <c r="I106" i="3"/>
  <c r="H106" i="3"/>
  <c r="G106" i="3"/>
  <c r="I104" i="3"/>
  <c r="H104" i="3"/>
  <c r="G104" i="3"/>
  <c r="I102" i="3"/>
  <c r="H102" i="3"/>
  <c r="G102" i="3"/>
  <c r="I100" i="3"/>
  <c r="H100" i="3"/>
  <c r="G100" i="3"/>
  <c r="I98" i="3"/>
  <c r="H98" i="3"/>
  <c r="G98" i="3"/>
  <c r="I96" i="3"/>
  <c r="H96" i="3"/>
  <c r="G96" i="3"/>
  <c r="I94" i="3"/>
  <c r="H94" i="3"/>
  <c r="G94" i="3"/>
  <c r="I92" i="3"/>
  <c r="H92" i="3"/>
  <c r="G92" i="3"/>
  <c r="I90" i="3"/>
  <c r="H90" i="3"/>
  <c r="G90" i="3"/>
  <c r="I88" i="3"/>
  <c r="H88" i="3"/>
  <c r="G88" i="3"/>
  <c r="I86" i="3"/>
  <c r="H86" i="3"/>
  <c r="G86" i="3"/>
  <c r="I84" i="3"/>
  <c r="H84" i="3"/>
  <c r="G84" i="3"/>
  <c r="I82" i="3"/>
  <c r="H82" i="3"/>
  <c r="G82" i="3"/>
  <c r="I80" i="3"/>
  <c r="H80" i="3"/>
  <c r="G80" i="3"/>
  <c r="I78" i="3"/>
  <c r="H78" i="3"/>
  <c r="G78" i="3"/>
  <c r="I76" i="3"/>
  <c r="H76" i="3"/>
  <c r="G76" i="3"/>
  <c r="I73" i="3"/>
  <c r="H73" i="3"/>
  <c r="G73" i="3"/>
  <c r="I70" i="3"/>
  <c r="H70" i="3"/>
  <c r="G70" i="3"/>
  <c r="I68" i="3"/>
  <c r="H68" i="3"/>
  <c r="G68" i="3"/>
  <c r="I66" i="3"/>
  <c r="H66" i="3"/>
  <c r="G66" i="3"/>
  <c r="I64" i="3"/>
  <c r="H64" i="3"/>
  <c r="G64" i="3"/>
  <c r="I62" i="3"/>
  <c r="H62" i="3"/>
  <c r="G62" i="3"/>
  <c r="I60" i="3"/>
  <c r="H60" i="3"/>
  <c r="G60" i="3"/>
  <c r="I58" i="3"/>
  <c r="H58" i="3"/>
  <c r="G58" i="3"/>
  <c r="I56" i="3"/>
  <c r="H56" i="3"/>
  <c r="G56" i="3"/>
  <c r="I54" i="3"/>
  <c r="H54" i="3"/>
  <c r="G54" i="3"/>
  <c r="I52" i="3"/>
  <c r="H52" i="3"/>
  <c r="G52" i="3"/>
  <c r="I50" i="3"/>
  <c r="H50" i="3"/>
  <c r="G50" i="3"/>
  <c r="I49" i="3"/>
  <c r="H49" i="3"/>
  <c r="G49" i="3"/>
  <c r="I47" i="3"/>
  <c r="H47" i="3"/>
  <c r="G47" i="3"/>
  <c r="I45" i="3"/>
  <c r="H45" i="3"/>
  <c r="G45" i="3"/>
  <c r="I43" i="3"/>
  <c r="H43" i="3"/>
  <c r="G43" i="3"/>
  <c r="I42" i="3"/>
  <c r="H42" i="3"/>
  <c r="G42" i="3"/>
  <c r="I40" i="3"/>
  <c r="H40" i="3"/>
  <c r="G40" i="3"/>
  <c r="I38" i="3"/>
  <c r="H38" i="3"/>
  <c r="G38" i="3"/>
  <c r="I36" i="3"/>
  <c r="H36" i="3"/>
  <c r="G36" i="3"/>
  <c r="I34" i="3"/>
  <c r="H34" i="3"/>
  <c r="G34" i="3"/>
  <c r="I32" i="3"/>
  <c r="H32" i="3"/>
  <c r="G32" i="3"/>
  <c r="I30" i="3"/>
  <c r="H30" i="3"/>
  <c r="G30" i="3"/>
  <c r="I29" i="3"/>
  <c r="H29" i="3"/>
  <c r="G29" i="3"/>
  <c r="I27" i="3"/>
  <c r="H27" i="3"/>
  <c r="G27" i="3"/>
  <c r="I25" i="3"/>
  <c r="H25" i="3"/>
  <c r="G25" i="3"/>
  <c r="I23" i="3"/>
  <c r="H23" i="3"/>
  <c r="G23" i="3"/>
  <c r="I21" i="3"/>
  <c r="H21" i="3"/>
  <c r="G21" i="3"/>
  <c r="I19" i="3"/>
  <c r="H19" i="3"/>
  <c r="G19" i="3"/>
  <c r="I17" i="3"/>
  <c r="H17" i="3"/>
  <c r="G17" i="3"/>
  <c r="I16" i="3"/>
  <c r="H16" i="3"/>
  <c r="G16" i="3"/>
  <c r="I14" i="3"/>
  <c r="H14" i="3"/>
  <c r="G14" i="3"/>
  <c r="I12" i="3"/>
  <c r="H12" i="3"/>
  <c r="G12" i="3"/>
  <c r="I11" i="3"/>
  <c r="H11" i="3"/>
  <c r="G11" i="3"/>
  <c r="I8" i="3"/>
  <c r="H8" i="3"/>
  <c r="G8" i="3"/>
  <c r="I6" i="3"/>
  <c r="H6" i="3"/>
  <c r="G6" i="3"/>
  <c r="I4" i="3"/>
  <c r="H4" i="3"/>
  <c r="G4" i="3"/>
  <c r="I2" i="3"/>
  <c r="H2" i="3"/>
  <c r="H13" i="2"/>
  <c r="H7" i="2"/>
  <c r="H12" i="2"/>
  <c r="H21" i="2"/>
  <c r="H50" i="2"/>
  <c r="H8" i="2"/>
  <c r="G13" i="2"/>
  <c r="G3" i="2"/>
  <c r="H3" i="2" s="1"/>
  <c r="G9" i="2"/>
  <c r="H9" i="2" s="1"/>
  <c r="G7" i="2"/>
  <c r="G14" i="2"/>
  <c r="H14" i="2" s="1"/>
  <c r="I19" i="2"/>
  <c r="G22" i="2"/>
  <c r="H22" i="2" s="1"/>
  <c r="G10" i="2"/>
  <c r="H10" i="2" s="1"/>
  <c r="I34" i="2"/>
  <c r="G12" i="2"/>
  <c r="G16" i="2"/>
  <c r="H16" i="2" s="1"/>
  <c r="G17" i="2"/>
  <c r="H17" i="2" s="1"/>
  <c r="I31" i="2"/>
  <c r="G21" i="2"/>
  <c r="G25" i="2"/>
  <c r="H25" i="2" s="1"/>
  <c r="I27" i="2"/>
  <c r="G36" i="2"/>
  <c r="H36" i="2" s="1"/>
  <c r="G30" i="2"/>
  <c r="H30" i="2" s="1"/>
  <c r="I32" i="2"/>
  <c r="G37" i="2"/>
  <c r="H37" i="2" s="1"/>
  <c r="I38" i="2"/>
  <c r="G39" i="2"/>
  <c r="H39" i="2" s="1"/>
  <c r="I42" i="2"/>
  <c r="I46" i="2"/>
  <c r="G48" i="2"/>
  <c r="H48" i="2" s="1"/>
  <c r="I49" i="2"/>
  <c r="G50" i="2"/>
  <c r="I55" i="2"/>
  <c r="G56" i="2"/>
  <c r="H56" i="2" s="1"/>
  <c r="G8" i="2"/>
  <c r="E2" i="2"/>
  <c r="F2" i="2" s="1"/>
  <c r="I2" i="2" s="1"/>
  <c r="E10" i="2"/>
  <c r="F10" i="2" s="1"/>
  <c r="I10" i="2" s="1"/>
  <c r="E3" i="2"/>
  <c r="F3" i="2" s="1"/>
  <c r="I3" i="2" s="1"/>
  <c r="E7" i="2"/>
  <c r="F7" i="2" s="1"/>
  <c r="I7" i="2" s="1"/>
  <c r="E16" i="2"/>
  <c r="F16" i="2" s="1"/>
  <c r="I16" i="2" s="1"/>
  <c r="E4" i="2"/>
  <c r="G4" i="2" s="1"/>
  <c r="H4" i="2" s="1"/>
  <c r="F4" i="2"/>
  <c r="I4" i="2" s="1"/>
  <c r="E5" i="2"/>
  <c r="F5" i="2" s="1"/>
  <c r="I5" i="2" s="1"/>
  <c r="E6" i="2"/>
  <c r="F6" i="2" s="1"/>
  <c r="I6" i="2" s="1"/>
  <c r="E17" i="2"/>
  <c r="F17" i="2" s="1"/>
  <c r="I17" i="2" s="1"/>
  <c r="E9" i="2"/>
  <c r="F9" i="2"/>
  <c r="I9" i="2" s="1"/>
  <c r="E11" i="2"/>
  <c r="G11" i="2" s="1"/>
  <c r="H11" i="2" s="1"/>
  <c r="E20" i="2"/>
  <c r="F20" i="2" s="1"/>
  <c r="I20" i="2" s="1"/>
  <c r="E21" i="2"/>
  <c r="F21" i="2" s="1"/>
  <c r="I21" i="2" s="1"/>
  <c r="E14" i="2"/>
  <c r="F14" i="2" s="1"/>
  <c r="I14" i="2" s="1"/>
  <c r="E15" i="2"/>
  <c r="G15" i="2" s="1"/>
  <c r="H15" i="2" s="1"/>
  <c r="E25" i="2"/>
  <c r="F25" i="2" s="1"/>
  <c r="I25" i="2" s="1"/>
  <c r="E27" i="2"/>
  <c r="F27" i="2" s="1"/>
  <c r="E29" i="2"/>
  <c r="F29" i="2" s="1"/>
  <c r="I29" i="2" s="1"/>
  <c r="E23" i="2"/>
  <c r="F23" i="2" s="1"/>
  <c r="I23" i="2" s="1"/>
  <c r="E30" i="2"/>
  <c r="F30" i="2" s="1"/>
  <c r="I30" i="2" s="1"/>
  <c r="E32" i="2"/>
  <c r="F32" i="2" s="1"/>
  <c r="E8" i="2"/>
  <c r="F8" i="2" s="1"/>
  <c r="I8" i="2" s="1"/>
  <c r="E33" i="2"/>
  <c r="F33" i="2" s="1"/>
  <c r="I33" i="2" s="1"/>
  <c r="E18" i="2"/>
  <c r="F18" i="2" s="1"/>
  <c r="I18" i="2" s="1"/>
  <c r="E19" i="2"/>
  <c r="F19" i="2" s="1"/>
  <c r="E28" i="2"/>
  <c r="G28" i="2" s="1"/>
  <c r="H28" i="2" s="1"/>
  <c r="F28" i="2"/>
  <c r="I28" i="2" s="1"/>
  <c r="E35" i="2"/>
  <c r="F35" i="2" s="1"/>
  <c r="I35" i="2" s="1"/>
  <c r="E37" i="2"/>
  <c r="F37" i="2" s="1"/>
  <c r="I37" i="2" s="1"/>
  <c r="E38" i="2"/>
  <c r="F38" i="2" s="1"/>
  <c r="E24" i="2"/>
  <c r="F24" i="2" s="1"/>
  <c r="I24" i="2" s="1"/>
  <c r="E39" i="2"/>
  <c r="F39" i="2" s="1"/>
  <c r="I39" i="2" s="1"/>
  <c r="E40" i="2"/>
  <c r="F40" i="2" s="1"/>
  <c r="I40" i="2" s="1"/>
  <c r="E13" i="2"/>
  <c r="F13" i="2" s="1"/>
  <c r="I13" i="2" s="1"/>
  <c r="E41" i="2"/>
  <c r="G41" i="2" s="1"/>
  <c r="H41" i="2" s="1"/>
  <c r="E42" i="2"/>
  <c r="F42" i="2" s="1"/>
  <c r="E43" i="2"/>
  <c r="F43" i="2" s="1"/>
  <c r="I43" i="2" s="1"/>
  <c r="E44" i="2"/>
  <c r="F44" i="2" s="1"/>
  <c r="I44" i="2" s="1"/>
  <c r="E36" i="2"/>
  <c r="F36" i="2" s="1"/>
  <c r="I36" i="2" s="1"/>
  <c r="E31" i="2"/>
  <c r="F31" i="2" s="1"/>
  <c r="E45" i="2"/>
  <c r="F45" i="2" s="1"/>
  <c r="I45" i="2" s="1"/>
  <c r="E46" i="2"/>
  <c r="F46" i="2" s="1"/>
  <c r="E22" i="2"/>
  <c r="F22" i="2"/>
  <c r="I22" i="2" s="1"/>
  <c r="E47" i="2"/>
  <c r="F47" i="2" s="1"/>
  <c r="I47" i="2" s="1"/>
  <c r="E26" i="2"/>
  <c r="F26" i="2" s="1"/>
  <c r="I26" i="2" s="1"/>
  <c r="E48" i="2"/>
  <c r="F48" i="2" s="1"/>
  <c r="I48" i="2" s="1"/>
  <c r="E49" i="2"/>
  <c r="G49" i="2" s="1"/>
  <c r="H49" i="2" s="1"/>
  <c r="F49" i="2"/>
  <c r="E50" i="2"/>
  <c r="F50" i="2" s="1"/>
  <c r="I50" i="2" s="1"/>
  <c r="E51" i="2"/>
  <c r="F51" i="2" s="1"/>
  <c r="I51" i="2" s="1"/>
  <c r="E53" i="2"/>
  <c r="F53" i="2" s="1"/>
  <c r="I53" i="2" s="1"/>
  <c r="E54" i="2"/>
  <c r="F54" i="2" s="1"/>
  <c r="I54" i="2" s="1"/>
  <c r="E55" i="2"/>
  <c r="F55" i="2" s="1"/>
  <c r="E34" i="2"/>
  <c r="F34" i="2" s="1"/>
  <c r="E52" i="2"/>
  <c r="F52" i="2" s="1"/>
  <c r="I52" i="2" s="1"/>
  <c r="E56" i="2"/>
  <c r="F56" i="2" s="1"/>
  <c r="I56" i="2" s="1"/>
  <c r="E57" i="2"/>
  <c r="F57" i="2" s="1"/>
  <c r="I57" i="2" s="1"/>
  <c r="E58" i="2"/>
  <c r="F58" i="2" s="1"/>
  <c r="I58" i="2" s="1"/>
  <c r="E12" i="2"/>
  <c r="F12" i="2" s="1"/>
  <c r="I12" i="2" s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2" i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2" i="1"/>
  <c r="AK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2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2" i="1"/>
  <c r="H59" i="1"/>
  <c r="I59" i="1"/>
  <c r="H60" i="1"/>
  <c r="I60" i="1"/>
  <c r="H58" i="1"/>
  <c r="I58" i="1"/>
  <c r="H25" i="1"/>
  <c r="H49" i="1"/>
  <c r="H30" i="1"/>
  <c r="H50" i="1"/>
  <c r="H51" i="1"/>
  <c r="H52" i="1"/>
  <c r="H53" i="1"/>
  <c r="H55" i="1"/>
  <c r="H56" i="1"/>
  <c r="H57" i="1"/>
  <c r="H38" i="1"/>
  <c r="H54" i="1"/>
  <c r="I54" i="1"/>
  <c r="H43" i="1"/>
  <c r="H44" i="1"/>
  <c r="H45" i="1"/>
  <c r="H46" i="1"/>
  <c r="H39" i="1"/>
  <c r="H35" i="1"/>
  <c r="H47" i="1"/>
  <c r="H48" i="1"/>
  <c r="I39" i="1"/>
  <c r="I35" i="1"/>
  <c r="I47" i="1"/>
  <c r="I48" i="1"/>
  <c r="I25" i="1"/>
  <c r="I49" i="1"/>
  <c r="I30" i="1"/>
  <c r="I50" i="1"/>
  <c r="I51" i="1"/>
  <c r="I52" i="1"/>
  <c r="I53" i="1"/>
  <c r="I55" i="1"/>
  <c r="I56" i="1"/>
  <c r="I57" i="1"/>
  <c r="I38" i="1"/>
  <c r="I44" i="1"/>
  <c r="I45" i="1"/>
  <c r="I46" i="1"/>
  <c r="I43" i="1"/>
  <c r="I14" i="1"/>
  <c r="H14" i="1"/>
  <c r="I42" i="1"/>
  <c r="H42" i="1"/>
  <c r="I41" i="1"/>
  <c r="I28" i="1"/>
  <c r="I40" i="1"/>
  <c r="H41" i="1"/>
  <c r="H28" i="1"/>
  <c r="H40" i="1"/>
  <c r="I32" i="1"/>
  <c r="H32" i="1"/>
  <c r="I21" i="1"/>
  <c r="H21" i="1"/>
  <c r="I20" i="1"/>
  <c r="H20" i="1"/>
  <c r="H37" i="1"/>
  <c r="H8" i="1"/>
  <c r="H36" i="1"/>
  <c r="I37" i="1"/>
  <c r="I8" i="1"/>
  <c r="H34" i="1"/>
  <c r="H26" i="1"/>
  <c r="H33" i="1"/>
  <c r="H13" i="1"/>
  <c r="H16" i="1"/>
  <c r="H2" i="1"/>
  <c r="H11" i="1"/>
  <c r="H3" i="1"/>
  <c r="H7" i="1"/>
  <c r="H18" i="1"/>
  <c r="H4" i="1"/>
  <c r="H6" i="1"/>
  <c r="H19" i="1"/>
  <c r="H10" i="1"/>
  <c r="H12" i="1"/>
  <c r="H22" i="1"/>
  <c r="H23" i="1"/>
  <c r="H24" i="1"/>
  <c r="H15" i="1"/>
  <c r="H17" i="1"/>
  <c r="H27" i="1"/>
  <c r="H29" i="1"/>
  <c r="H31" i="1"/>
  <c r="H9" i="1"/>
  <c r="I29" i="1"/>
  <c r="I31" i="1"/>
  <c r="I33" i="1"/>
  <c r="I26" i="1"/>
  <c r="I34" i="1"/>
  <c r="I36" i="1"/>
  <c r="I23" i="1"/>
  <c r="I24" i="1"/>
  <c r="I15" i="1"/>
  <c r="I17" i="1"/>
  <c r="I27" i="1"/>
  <c r="I3" i="1"/>
  <c r="I7" i="1"/>
  <c r="I18" i="1"/>
  <c r="I4" i="1"/>
  <c r="I5" i="1"/>
  <c r="I6" i="1"/>
  <c r="I19" i="1"/>
  <c r="I10" i="1"/>
  <c r="I12" i="1"/>
  <c r="I22" i="1"/>
  <c r="I11" i="1"/>
  <c r="I13" i="1"/>
  <c r="I16" i="1"/>
  <c r="I2" i="1"/>
  <c r="I9" i="1"/>
  <c r="G3" i="3" l="1"/>
  <c r="H3" i="3" s="1"/>
  <c r="G13" i="3"/>
  <c r="G109" i="3"/>
  <c r="H109" i="3" s="1"/>
  <c r="F48" i="3"/>
  <c r="I48" i="3" s="1"/>
  <c r="G51" i="3"/>
  <c r="H51" i="3" s="1"/>
  <c r="F31" i="3"/>
  <c r="I31" i="3" s="1"/>
  <c r="F63" i="3"/>
  <c r="I63" i="3" s="1"/>
  <c r="F113" i="3"/>
  <c r="I113" i="3" s="1"/>
  <c r="G81" i="3"/>
  <c r="H81" i="3" s="1"/>
  <c r="G97" i="3"/>
  <c r="H97" i="3" s="1"/>
  <c r="G79" i="3"/>
  <c r="H79" i="3" s="1"/>
  <c r="G77" i="3"/>
  <c r="H77" i="3" s="1"/>
  <c r="F115" i="3"/>
  <c r="I115" i="3" s="1"/>
  <c r="F35" i="3"/>
  <c r="I35" i="3" s="1"/>
  <c r="F18" i="3"/>
  <c r="I18" i="3" s="1"/>
  <c r="F69" i="3"/>
  <c r="I69" i="3" s="1"/>
  <c r="F53" i="3"/>
  <c r="I53" i="3" s="1"/>
  <c r="H91" i="3"/>
  <c r="H99" i="3"/>
  <c r="H83" i="3"/>
  <c r="F83" i="3"/>
  <c r="I83" i="3" s="1"/>
  <c r="F99" i="3"/>
  <c r="I99" i="3" s="1"/>
  <c r="F33" i="3"/>
  <c r="I33" i="3" s="1"/>
  <c r="F67" i="3"/>
  <c r="I67" i="3" s="1"/>
  <c r="F9" i="3"/>
  <c r="I9" i="3" s="1"/>
  <c r="H35" i="3"/>
  <c r="F65" i="3"/>
  <c r="I65" i="3" s="1"/>
  <c r="F91" i="3"/>
  <c r="I91" i="3" s="1"/>
  <c r="F28" i="3"/>
  <c r="I28" i="3" s="1"/>
  <c r="F75" i="3"/>
  <c r="I75" i="3" s="1"/>
  <c r="F93" i="3"/>
  <c r="I93" i="3" s="1"/>
  <c r="H113" i="3"/>
  <c r="H31" i="3"/>
  <c r="F107" i="3"/>
  <c r="I107" i="3" s="1"/>
  <c r="H115" i="3"/>
  <c r="H13" i="3"/>
  <c r="F24" i="3"/>
  <c r="I24" i="3" s="1"/>
  <c r="H69" i="3"/>
  <c r="F5" i="3"/>
  <c r="I5" i="3" s="1"/>
  <c r="F22" i="3"/>
  <c r="I22" i="3" s="1"/>
  <c r="F39" i="3"/>
  <c r="I39" i="3" s="1"/>
  <c r="F57" i="3"/>
  <c r="I57" i="3" s="1"/>
  <c r="F72" i="3"/>
  <c r="I72" i="3" s="1"/>
  <c r="F87" i="3"/>
  <c r="I87" i="3" s="1"/>
  <c r="F103" i="3"/>
  <c r="I103" i="3" s="1"/>
  <c r="F3" i="3"/>
  <c r="I3" i="3" s="1"/>
  <c r="F20" i="3"/>
  <c r="I20" i="3" s="1"/>
  <c r="F37" i="3"/>
  <c r="I37" i="3" s="1"/>
  <c r="F55" i="3"/>
  <c r="I55" i="3" s="1"/>
  <c r="F71" i="3"/>
  <c r="I71" i="3" s="1"/>
  <c r="F85" i="3"/>
  <c r="I85" i="3" s="1"/>
  <c r="F101" i="3"/>
  <c r="I101" i="3" s="1"/>
  <c r="F117" i="3"/>
  <c r="I117" i="3" s="1"/>
  <c r="F95" i="3"/>
  <c r="I95" i="3" s="1"/>
  <c r="F111" i="3"/>
  <c r="I111" i="3" s="1"/>
  <c r="F59" i="3"/>
  <c r="I59" i="3" s="1"/>
  <c r="F74" i="3"/>
  <c r="I74" i="3" s="1"/>
  <c r="F89" i="3"/>
  <c r="I89" i="3" s="1"/>
  <c r="F105" i="3"/>
  <c r="I105" i="3" s="1"/>
  <c r="AN57" i="1"/>
  <c r="AN49" i="1"/>
  <c r="AN41" i="1"/>
  <c r="AN33" i="1"/>
  <c r="AN25" i="1"/>
  <c r="AN17" i="1"/>
  <c r="AN9" i="1"/>
  <c r="AP2" i="1"/>
  <c r="AP53" i="1"/>
  <c r="AP45" i="1"/>
  <c r="AP37" i="1"/>
  <c r="AP29" i="1"/>
  <c r="AP21" i="1"/>
  <c r="AP13" i="1"/>
  <c r="AP5" i="1"/>
  <c r="AP60" i="1"/>
  <c r="AP52" i="1"/>
  <c r="AP36" i="1"/>
  <c r="AP28" i="1"/>
  <c r="AP12" i="1"/>
  <c r="AP4" i="1"/>
  <c r="F11" i="2"/>
  <c r="I11" i="2" s="1"/>
  <c r="G54" i="2"/>
  <c r="H54" i="2" s="1"/>
  <c r="G55" i="2"/>
  <c r="H55" i="2" s="1"/>
  <c r="G46" i="2"/>
  <c r="H46" i="2" s="1"/>
  <c r="G42" i="2"/>
  <c r="H42" i="2" s="1"/>
  <c r="G38" i="2"/>
  <c r="H38" i="2" s="1"/>
  <c r="G32" i="2"/>
  <c r="H32" i="2" s="1"/>
  <c r="G27" i="2"/>
  <c r="H27" i="2" s="1"/>
  <c r="G31" i="2"/>
  <c r="H31" i="2" s="1"/>
  <c r="G24" i="2"/>
  <c r="H24" i="2" s="1"/>
  <c r="G34" i="2"/>
  <c r="H34" i="2" s="1"/>
  <c r="G19" i="2"/>
  <c r="H19" i="2" s="1"/>
  <c r="F41" i="2"/>
  <c r="I41" i="2" s="1"/>
  <c r="F15" i="2"/>
  <c r="I15" i="2" s="1"/>
  <c r="G57" i="2"/>
  <c r="H57" i="2" s="1"/>
  <c r="G53" i="2"/>
  <c r="H53" i="2" s="1"/>
  <c r="G45" i="2"/>
  <c r="H45" i="2" s="1"/>
  <c r="G20" i="2"/>
  <c r="H20" i="2" s="1"/>
  <c r="G58" i="2"/>
  <c r="H58" i="2" s="1"/>
  <c r="G51" i="2"/>
  <c r="H51" i="2" s="1"/>
  <c r="G52" i="2"/>
  <c r="H52" i="2" s="1"/>
  <c r="G44" i="2"/>
  <c r="H44" i="2" s="1"/>
  <c r="G40" i="2"/>
  <c r="H40" i="2" s="1"/>
  <c r="G35" i="2"/>
  <c r="H35" i="2" s="1"/>
  <c r="G29" i="2"/>
  <c r="H29" i="2" s="1"/>
  <c r="G23" i="2"/>
  <c r="H23" i="2" s="1"/>
  <c r="G26" i="2"/>
  <c r="H26" i="2" s="1"/>
  <c r="G18" i="2"/>
  <c r="H18" i="2" s="1"/>
  <c r="G6" i="2"/>
  <c r="H6" i="2" s="1"/>
  <c r="G2" i="2"/>
  <c r="H2" i="2" s="1"/>
  <c r="G47" i="2"/>
  <c r="H47" i="2" s="1"/>
  <c r="G43" i="2"/>
  <c r="H43" i="2" s="1"/>
  <c r="G33" i="2"/>
  <c r="H33" i="2" s="1"/>
  <c r="G5" i="2"/>
  <c r="H5" i="2" s="1"/>
  <c r="X25" i="1"/>
  <c r="X17" i="1"/>
  <c r="X9" i="1"/>
  <c r="AB55" i="1"/>
  <c r="AB47" i="1"/>
  <c r="AB39" i="1"/>
  <c r="AB31" i="1"/>
  <c r="AB23" i="1"/>
  <c r="AB15" i="1"/>
  <c r="AB7" i="1"/>
  <c r="X58" i="1"/>
  <c r="X34" i="1"/>
  <c r="Z34" i="1" s="1"/>
  <c r="X18" i="1"/>
  <c r="Z18" i="1" s="1"/>
  <c r="AP51" i="1"/>
  <c r="AP27" i="1"/>
  <c r="AP19" i="1"/>
  <c r="AP3" i="1"/>
  <c r="X50" i="1"/>
  <c r="Z50" i="1" s="1"/>
  <c r="X26" i="1"/>
  <c r="X42" i="1"/>
  <c r="X10" i="1"/>
  <c r="Y10" i="1" s="1"/>
  <c r="AN56" i="1"/>
  <c r="AN40" i="1"/>
  <c r="AN24" i="1"/>
  <c r="AN8" i="1"/>
  <c r="AN48" i="1"/>
  <c r="AN32" i="1"/>
  <c r="AN16" i="1"/>
  <c r="AL55" i="1"/>
  <c r="AP54" i="1"/>
  <c r="AP46" i="1"/>
  <c r="AP38" i="1"/>
  <c r="AP30" i="1"/>
  <c r="AP22" i="1"/>
  <c r="AP14" i="1"/>
  <c r="AP6" i="1"/>
  <c r="AN54" i="1"/>
  <c r="AN46" i="1"/>
  <c r="AN38" i="1"/>
  <c r="AN14" i="1"/>
  <c r="AN6" i="1"/>
  <c r="AD54" i="1"/>
  <c r="AD38" i="1"/>
  <c r="AD22" i="1"/>
  <c r="AD14" i="1"/>
  <c r="AP26" i="1"/>
  <c r="AN39" i="1"/>
  <c r="AN31" i="1"/>
  <c r="AN15" i="1"/>
  <c r="X60" i="1"/>
  <c r="Y60" i="1" s="1"/>
  <c r="X44" i="1"/>
  <c r="Y44" i="1" s="1"/>
  <c r="X56" i="1"/>
  <c r="Y56" i="1" s="1"/>
  <c r="X48" i="1"/>
  <c r="Y48" i="1" s="1"/>
  <c r="X40" i="1"/>
  <c r="Y40" i="1" s="1"/>
  <c r="X32" i="1"/>
  <c r="Z32" i="1" s="1"/>
  <c r="X24" i="1"/>
  <c r="Z24" i="1" s="1"/>
  <c r="X16" i="1"/>
  <c r="Y16" i="1" s="1"/>
  <c r="X8" i="1"/>
  <c r="Y8" i="1" s="1"/>
  <c r="AB54" i="1"/>
  <c r="AB46" i="1"/>
  <c r="AB38" i="1"/>
  <c r="AB30" i="1"/>
  <c r="AB22" i="1"/>
  <c r="AB14" i="1"/>
  <c r="AB6" i="1"/>
  <c r="X55" i="1"/>
  <c r="Y55" i="1" s="1"/>
  <c r="X47" i="1"/>
  <c r="Y47" i="1" s="1"/>
  <c r="X39" i="1"/>
  <c r="Y39" i="1" s="1"/>
  <c r="X31" i="1"/>
  <c r="Y31" i="1" s="1"/>
  <c r="X23" i="1"/>
  <c r="Z23" i="1" s="1"/>
  <c r="X15" i="1"/>
  <c r="Y15" i="1" s="1"/>
  <c r="X7" i="1"/>
  <c r="Y7" i="1" s="1"/>
  <c r="AB2" i="1"/>
  <c r="AB53" i="1"/>
  <c r="AB45" i="1"/>
  <c r="AB37" i="1"/>
  <c r="AB29" i="1"/>
  <c r="AB21" i="1"/>
  <c r="AB13" i="1"/>
  <c r="AB5" i="1"/>
  <c r="X46" i="1"/>
  <c r="Z46" i="1" s="1"/>
  <c r="AB60" i="1"/>
  <c r="AB52" i="1"/>
  <c r="AB44" i="1"/>
  <c r="AB36" i="1"/>
  <c r="AB28" i="1"/>
  <c r="AB20" i="1"/>
  <c r="AB12" i="1"/>
  <c r="AB4" i="1"/>
  <c r="AP47" i="1"/>
  <c r="AP23" i="1"/>
  <c r="AP7" i="1"/>
  <c r="AB51" i="1"/>
  <c r="X59" i="1"/>
  <c r="Z59" i="1" s="1"/>
  <c r="X51" i="1"/>
  <c r="Z51" i="1" s="1"/>
  <c r="X43" i="1"/>
  <c r="X27" i="1"/>
  <c r="Z27" i="1" s="1"/>
  <c r="AB41" i="1"/>
  <c r="AB33" i="1"/>
  <c r="AB25" i="1"/>
  <c r="AB17" i="1"/>
  <c r="AB9" i="1"/>
  <c r="AN55" i="1"/>
  <c r="AF41" i="1"/>
  <c r="AF9" i="1"/>
  <c r="AH44" i="1"/>
  <c r="AH36" i="1"/>
  <c r="AH12" i="1"/>
  <c r="AH4" i="1"/>
  <c r="AN45" i="1"/>
  <c r="AN37" i="1"/>
  <c r="AN13" i="1"/>
  <c r="AN5" i="1"/>
  <c r="AJ54" i="1"/>
  <c r="AJ46" i="1"/>
  <c r="AJ38" i="1"/>
  <c r="AJ30" i="1"/>
  <c r="AJ22" i="1"/>
  <c r="AJ14" i="1"/>
  <c r="AJ6" i="1"/>
  <c r="AJ2" i="1"/>
  <c r="AJ53" i="1"/>
  <c r="AJ45" i="1"/>
  <c r="AJ37" i="1"/>
  <c r="AJ29" i="1"/>
  <c r="AJ21" i="1"/>
  <c r="AJ13" i="1"/>
  <c r="AJ5" i="1"/>
  <c r="AL31" i="1"/>
  <c r="AJ60" i="1"/>
  <c r="AJ52" i="1"/>
  <c r="AJ44" i="1"/>
  <c r="AJ36" i="1"/>
  <c r="AJ28" i="1"/>
  <c r="AJ20" i="1"/>
  <c r="AJ12" i="1"/>
  <c r="AJ4" i="1"/>
  <c r="AL54" i="1"/>
  <c r="AL46" i="1"/>
  <c r="AL38" i="1"/>
  <c r="AL30" i="1"/>
  <c r="AL22" i="1"/>
  <c r="AL14" i="1"/>
  <c r="AL6" i="1"/>
  <c r="X29" i="1"/>
  <c r="Z29" i="1" s="1"/>
  <c r="X13" i="1"/>
  <c r="Y13" i="1" s="1"/>
  <c r="AB59" i="1"/>
  <c r="AB43" i="1"/>
  <c r="AB35" i="1"/>
  <c r="AB27" i="1"/>
  <c r="AB19" i="1"/>
  <c r="AB11" i="1"/>
  <c r="AB3" i="1"/>
  <c r="X54" i="1"/>
  <c r="Z54" i="1" s="1"/>
  <c r="X38" i="1"/>
  <c r="Y38" i="1" s="1"/>
  <c r="X30" i="1"/>
  <c r="Y30" i="1" s="1"/>
  <c r="X22" i="1"/>
  <c r="Y22" i="1" s="1"/>
  <c r="X14" i="1"/>
  <c r="Y14" i="1" s="1"/>
  <c r="X6" i="1"/>
  <c r="Y6" i="1" s="1"/>
  <c r="AD18" i="1"/>
  <c r="AD10" i="1"/>
  <c r="AF2" i="1"/>
  <c r="AF53" i="1"/>
  <c r="AF45" i="1"/>
  <c r="AF37" i="1"/>
  <c r="AF29" i="1"/>
  <c r="AF21" i="1"/>
  <c r="AF13" i="1"/>
  <c r="AF5" i="1"/>
  <c r="AN2" i="1"/>
  <c r="AN30" i="1"/>
  <c r="AB58" i="1"/>
  <c r="AB50" i="1"/>
  <c r="AB42" i="1"/>
  <c r="AB34" i="1"/>
  <c r="AB18" i="1"/>
  <c r="AB10" i="1"/>
  <c r="AF60" i="1"/>
  <c r="AF52" i="1"/>
  <c r="AF44" i="1"/>
  <c r="AF36" i="1"/>
  <c r="AF28" i="1"/>
  <c r="AF20" i="1"/>
  <c r="AF12" i="1"/>
  <c r="AF4" i="1"/>
  <c r="AN29" i="1"/>
  <c r="AD56" i="1"/>
  <c r="AD48" i="1"/>
  <c r="AD40" i="1"/>
  <c r="AD32" i="1"/>
  <c r="AF59" i="1"/>
  <c r="AF51" i="1"/>
  <c r="AF43" i="1"/>
  <c r="AF35" i="1"/>
  <c r="AF27" i="1"/>
  <c r="AF19" i="1"/>
  <c r="AF11" i="1"/>
  <c r="AF3" i="1"/>
  <c r="AH54" i="1"/>
  <c r="AH46" i="1"/>
  <c r="AH38" i="1"/>
  <c r="AH30" i="1"/>
  <c r="AH22" i="1"/>
  <c r="AH14" i="1"/>
  <c r="AH6" i="1"/>
  <c r="AJ59" i="1"/>
  <c r="AJ51" i="1"/>
  <c r="AJ43" i="1"/>
  <c r="AJ35" i="1"/>
  <c r="AJ27" i="1"/>
  <c r="AJ19" i="1"/>
  <c r="AJ11" i="1"/>
  <c r="AJ3" i="1"/>
  <c r="AL53" i="1"/>
  <c r="AL45" i="1"/>
  <c r="AL37" i="1"/>
  <c r="AL29" i="1"/>
  <c r="AL21" i="1"/>
  <c r="AL13" i="1"/>
  <c r="AL5" i="1"/>
  <c r="AN22" i="1"/>
  <c r="AP40" i="1"/>
  <c r="Z43" i="1"/>
  <c r="AD55" i="1"/>
  <c r="AD47" i="1"/>
  <c r="AD39" i="1"/>
  <c r="AD31" i="1"/>
  <c r="AD23" i="1"/>
  <c r="AD15" i="1"/>
  <c r="AD7" i="1"/>
  <c r="AF58" i="1"/>
  <c r="AF50" i="1"/>
  <c r="AF42" i="1"/>
  <c r="AF34" i="1"/>
  <c r="AF26" i="1"/>
  <c r="AF18" i="1"/>
  <c r="AF10" i="1"/>
  <c r="AH2" i="1"/>
  <c r="AH53" i="1"/>
  <c r="AH45" i="1"/>
  <c r="AH37" i="1"/>
  <c r="AH29" i="1"/>
  <c r="AH21" i="1"/>
  <c r="AH13" i="1"/>
  <c r="AH5" i="1"/>
  <c r="AL60" i="1"/>
  <c r="AL52" i="1"/>
  <c r="AL44" i="1"/>
  <c r="AL36" i="1"/>
  <c r="AL28" i="1"/>
  <c r="AL20" i="1"/>
  <c r="AL12" i="1"/>
  <c r="AL4" i="1"/>
  <c r="AN53" i="1"/>
  <c r="AN21" i="1"/>
  <c r="Z58" i="1"/>
  <c r="Z26" i="1"/>
  <c r="X53" i="1"/>
  <c r="Y53" i="1" s="1"/>
  <c r="X45" i="1"/>
  <c r="Y45" i="1" s="1"/>
  <c r="X37" i="1"/>
  <c r="Z37" i="1" s="1"/>
  <c r="X21" i="1"/>
  <c r="Y21" i="1" s="1"/>
  <c r="X5" i="1"/>
  <c r="Z5" i="1" s="1"/>
  <c r="AD46" i="1"/>
  <c r="AD30" i="1"/>
  <c r="AD6" i="1"/>
  <c r="AF57" i="1"/>
  <c r="AF33" i="1"/>
  <c r="AF25" i="1"/>
  <c r="AH60" i="1"/>
  <c r="AH52" i="1"/>
  <c r="AH28" i="1"/>
  <c r="AH20" i="1"/>
  <c r="AL59" i="1"/>
  <c r="AL51" i="1"/>
  <c r="AL43" i="1"/>
  <c r="AL35" i="1"/>
  <c r="AL27" i="1"/>
  <c r="AL19" i="1"/>
  <c r="AL11" i="1"/>
  <c r="AL3" i="1"/>
  <c r="AL2" i="1"/>
  <c r="Z25" i="1"/>
  <c r="X52" i="1"/>
  <c r="Y52" i="1" s="1"/>
  <c r="X36" i="1"/>
  <c r="Y36" i="1" s="1"/>
  <c r="X28" i="1"/>
  <c r="Y28" i="1" s="1"/>
  <c r="X20" i="1"/>
  <c r="X12" i="1"/>
  <c r="Y12" i="1" s="1"/>
  <c r="X4" i="1"/>
  <c r="Y4" i="1" s="1"/>
  <c r="AD2" i="1"/>
  <c r="AD53" i="1"/>
  <c r="AD45" i="1"/>
  <c r="AD37" i="1"/>
  <c r="AD29" i="1"/>
  <c r="AD21" i="1"/>
  <c r="AD13" i="1"/>
  <c r="AD5" i="1"/>
  <c r="AH59" i="1"/>
  <c r="AH51" i="1"/>
  <c r="AH43" i="1"/>
  <c r="AH35" i="1"/>
  <c r="AH27" i="1"/>
  <c r="AH19" i="1"/>
  <c r="AH11" i="1"/>
  <c r="AH3" i="1"/>
  <c r="X35" i="1"/>
  <c r="Z35" i="1" s="1"/>
  <c r="AD60" i="1"/>
  <c r="AD52" i="1"/>
  <c r="AD44" i="1"/>
  <c r="AD36" i="1"/>
  <c r="AD28" i="1"/>
  <c r="AD20" i="1"/>
  <c r="AD12" i="1"/>
  <c r="AD4" i="1"/>
  <c r="AF55" i="1"/>
  <c r="AF47" i="1"/>
  <c r="AF39" i="1"/>
  <c r="AF31" i="1"/>
  <c r="AF23" i="1"/>
  <c r="AF15" i="1"/>
  <c r="AF7" i="1"/>
  <c r="AN60" i="1"/>
  <c r="AN52" i="1"/>
  <c r="AN44" i="1"/>
  <c r="AN36" i="1"/>
  <c r="AN28" i="1"/>
  <c r="AN20" i="1"/>
  <c r="AN12" i="1"/>
  <c r="AN4" i="1"/>
  <c r="AP44" i="1"/>
  <c r="AP20" i="1"/>
  <c r="AD59" i="1"/>
  <c r="AD51" i="1"/>
  <c r="AD43" i="1"/>
  <c r="AD35" i="1"/>
  <c r="AD27" i="1"/>
  <c r="AD19" i="1"/>
  <c r="AD11" i="1"/>
  <c r="AD3" i="1"/>
  <c r="AF54" i="1"/>
  <c r="AF46" i="1"/>
  <c r="AF38" i="1"/>
  <c r="AF30" i="1"/>
  <c r="AF22" i="1"/>
  <c r="AF14" i="1"/>
  <c r="AF6" i="1"/>
  <c r="AN59" i="1"/>
  <c r="AN51" i="1"/>
  <c r="AN43" i="1"/>
  <c r="AN35" i="1"/>
  <c r="AN27" i="1"/>
  <c r="AN19" i="1"/>
  <c r="AN11" i="1"/>
  <c r="AN3" i="1"/>
  <c r="AP59" i="1"/>
  <c r="AP43" i="1"/>
  <c r="AP35" i="1"/>
  <c r="AP11" i="1"/>
  <c r="Y17" i="1"/>
  <c r="Z17" i="1"/>
  <c r="Y9" i="1"/>
  <c r="Z9" i="1"/>
  <c r="Y24" i="1"/>
  <c r="AD50" i="1"/>
  <c r="AD34" i="1"/>
  <c r="AH48" i="1"/>
  <c r="AH32" i="1"/>
  <c r="AH16" i="1"/>
  <c r="AL8" i="1"/>
  <c r="X2" i="1"/>
  <c r="AB26" i="1"/>
  <c r="AD57" i="1"/>
  <c r="AD49" i="1"/>
  <c r="AD41" i="1"/>
  <c r="AD33" i="1"/>
  <c r="AD25" i="1"/>
  <c r="AD17" i="1"/>
  <c r="AD9" i="1"/>
  <c r="AH55" i="1"/>
  <c r="AH47" i="1"/>
  <c r="AH39" i="1"/>
  <c r="AH31" i="1"/>
  <c r="AH23" i="1"/>
  <c r="AH15" i="1"/>
  <c r="AH7" i="1"/>
  <c r="AL48" i="1"/>
  <c r="AL7" i="1"/>
  <c r="AP16" i="1"/>
  <c r="AP57" i="1"/>
  <c r="AP41" i="1"/>
  <c r="AP33" i="1"/>
  <c r="AP9" i="1"/>
  <c r="AD58" i="1"/>
  <c r="AD42" i="1"/>
  <c r="AH56" i="1"/>
  <c r="AH40" i="1"/>
  <c r="AH24" i="1"/>
  <c r="AH8" i="1"/>
  <c r="AD24" i="1"/>
  <c r="AD16" i="1"/>
  <c r="AD8" i="1"/>
  <c r="AL47" i="1"/>
  <c r="AL24" i="1"/>
  <c r="AN7" i="1"/>
  <c r="AP56" i="1"/>
  <c r="AP48" i="1"/>
  <c r="AP32" i="1"/>
  <c r="AP24" i="1"/>
  <c r="AP8" i="1"/>
  <c r="AD26" i="1"/>
  <c r="X19" i="1"/>
  <c r="X11" i="1"/>
  <c r="X3" i="1"/>
  <c r="AL23" i="1"/>
  <c r="AN47" i="1"/>
  <c r="AP55" i="1"/>
  <c r="AP15" i="1"/>
  <c r="Z42" i="1"/>
  <c r="AB57" i="1"/>
  <c r="AB49" i="1"/>
  <c r="AJ58" i="1"/>
  <c r="AJ50" i="1"/>
  <c r="AJ42" i="1"/>
  <c r="AJ34" i="1"/>
  <c r="AJ26" i="1"/>
  <c r="AJ18" i="1"/>
  <c r="AJ10" i="1"/>
  <c r="AL40" i="1"/>
  <c r="AN23" i="1"/>
  <c r="X57" i="1"/>
  <c r="Z57" i="1" s="1"/>
  <c r="X49" i="1"/>
  <c r="Z49" i="1" s="1"/>
  <c r="X41" i="1"/>
  <c r="Z41" i="1" s="1"/>
  <c r="X33" i="1"/>
  <c r="Z33" i="1" s="1"/>
  <c r="AB56" i="1"/>
  <c r="AB48" i="1"/>
  <c r="AB40" i="1"/>
  <c r="AB32" i="1"/>
  <c r="AB24" i="1"/>
  <c r="AB16" i="1"/>
  <c r="AB8" i="1"/>
  <c r="AF56" i="1"/>
  <c r="AF48" i="1"/>
  <c r="AF40" i="1"/>
  <c r="AF32" i="1"/>
  <c r="AF24" i="1"/>
  <c r="AF16" i="1"/>
  <c r="AF8" i="1"/>
  <c r="AJ57" i="1"/>
  <c r="AJ49" i="1"/>
  <c r="AJ41" i="1"/>
  <c r="AJ33" i="1"/>
  <c r="AJ25" i="1"/>
  <c r="AJ17" i="1"/>
  <c r="AJ9" i="1"/>
  <c r="AL39" i="1"/>
  <c r="AL16" i="1"/>
  <c r="AH58" i="1"/>
  <c r="AH50" i="1"/>
  <c r="AH42" i="1"/>
  <c r="AH34" i="1"/>
  <c r="AH26" i="1"/>
  <c r="AH18" i="1"/>
  <c r="AH10" i="1"/>
  <c r="AF49" i="1"/>
  <c r="AF17" i="1"/>
  <c r="AJ56" i="1"/>
  <c r="AJ48" i="1"/>
  <c r="AJ40" i="1"/>
  <c r="AJ32" i="1"/>
  <c r="AJ24" i="1"/>
  <c r="AJ16" i="1"/>
  <c r="AJ8" i="1"/>
  <c r="AL58" i="1"/>
  <c r="AL50" i="1"/>
  <c r="AL42" i="1"/>
  <c r="AL34" i="1"/>
  <c r="AL26" i="1"/>
  <c r="AL18" i="1"/>
  <c r="AL10" i="1"/>
  <c r="AL56" i="1"/>
  <c r="AL15" i="1"/>
  <c r="AH57" i="1"/>
  <c r="AH49" i="1"/>
  <c r="AH41" i="1"/>
  <c r="AH33" i="1"/>
  <c r="AH25" i="1"/>
  <c r="AH17" i="1"/>
  <c r="AH9" i="1"/>
  <c r="AJ55" i="1"/>
  <c r="AJ47" i="1"/>
  <c r="AJ39" i="1"/>
  <c r="AJ31" i="1"/>
  <c r="AJ23" i="1"/>
  <c r="AJ15" i="1"/>
  <c r="AJ7" i="1"/>
  <c r="AL57" i="1"/>
  <c r="AL49" i="1"/>
  <c r="AL41" i="1"/>
  <c r="AL33" i="1"/>
  <c r="AL25" i="1"/>
  <c r="AL17" i="1"/>
  <c r="AL9" i="1"/>
  <c r="AL32" i="1"/>
  <c r="AN58" i="1"/>
  <c r="AN50" i="1"/>
  <c r="AN42" i="1"/>
  <c r="AN34" i="1"/>
  <c r="AN26" i="1"/>
  <c r="AN18" i="1"/>
  <c r="AN10" i="1"/>
  <c r="AP58" i="1"/>
  <c r="AP50" i="1"/>
  <c r="AP42" i="1"/>
  <c r="AP34" i="1"/>
  <c r="AP18" i="1"/>
  <c r="AP10" i="1"/>
  <c r="AP49" i="1"/>
  <c r="AP25" i="1"/>
  <c r="AP17" i="1"/>
  <c r="AP39" i="1"/>
  <c r="AP31" i="1"/>
  <c r="Y25" i="1"/>
  <c r="Z60" i="1"/>
  <c r="Y43" i="1"/>
  <c r="Z53" i="1"/>
  <c r="Y42" i="1"/>
  <c r="Y58" i="1"/>
  <c r="Y34" i="1"/>
  <c r="Z44" i="1"/>
  <c r="Z36" i="1"/>
  <c r="Y26" i="1"/>
  <c r="Z48" i="1"/>
  <c r="Z47" i="1"/>
  <c r="Z31" i="1"/>
  <c r="Y35" i="1"/>
  <c r="Z38" i="1"/>
  <c r="Y37" i="1" l="1"/>
  <c r="Y18" i="1"/>
  <c r="Z22" i="1"/>
  <c r="Z10" i="1"/>
  <c r="Z6" i="1"/>
  <c r="Z15" i="1"/>
  <c r="Y49" i="1"/>
  <c r="Y32" i="1"/>
  <c r="Y51" i="1"/>
  <c r="Y5" i="1"/>
  <c r="Z14" i="1"/>
  <c r="Y23" i="1"/>
  <c r="Z40" i="1"/>
  <c r="Z52" i="1"/>
  <c r="Z30" i="1"/>
  <c r="Y50" i="1"/>
  <c r="Z12" i="1"/>
  <c r="Z7" i="1"/>
  <c r="Y29" i="1"/>
  <c r="Z21" i="1"/>
  <c r="Z28" i="1"/>
  <c r="Y57" i="1"/>
  <c r="Y46" i="1"/>
  <c r="Z16" i="1"/>
  <c r="Z8" i="1"/>
  <c r="Z55" i="1"/>
  <c r="Y33" i="1"/>
  <c r="Z13" i="1"/>
  <c r="Y54" i="1"/>
  <c r="Z39" i="1"/>
  <c r="Z45" i="1"/>
  <c r="Y59" i="1"/>
  <c r="Y27" i="1"/>
  <c r="Z56" i="1"/>
  <c r="Y41" i="1"/>
  <c r="Z20" i="1"/>
  <c r="Y20" i="1"/>
  <c r="Z4" i="1"/>
  <c r="Y2" i="1"/>
  <c r="Z2" i="1"/>
  <c r="Z3" i="1"/>
  <c r="Y3" i="1"/>
  <c r="Y11" i="1"/>
  <c r="Z11" i="1"/>
  <c r="Y19" i="1"/>
  <c r="Z19" i="1"/>
</calcChain>
</file>

<file path=xl/sharedStrings.xml><?xml version="1.0" encoding="utf-8"?>
<sst xmlns="http://schemas.openxmlformats.org/spreadsheetml/2006/main" count="451" uniqueCount="116">
  <si>
    <t>Blue Care Network Of Michigan · Blue Cross® Select HMO Value</t>
  </si>
  <si>
    <t>Name</t>
  </si>
  <si>
    <t>Premium</t>
  </si>
  <si>
    <t>Individual Deductible</t>
  </si>
  <si>
    <t>Oscar Insurance Company · Oscar Simple Secure</t>
  </si>
  <si>
    <t>Meridian Choice · Meridian Healthy Bronze</t>
  </si>
  <si>
    <t>Meridian Choice · Meridian HSA Savings Bronze</t>
  </si>
  <si>
    <t>Family Deductible</t>
  </si>
  <si>
    <t>Max Out Of Pocket Family</t>
  </si>
  <si>
    <t>Max Out Of Pocket Individual</t>
  </si>
  <si>
    <t>Family Worst Case Cost Per Year</t>
  </si>
  <si>
    <t>Individual Worst Case Per Year</t>
  </si>
  <si>
    <t>Total Health Care USA, Inc. · Total Saver Plus</t>
  </si>
  <si>
    <t>Priority Health · MyPriority HSA Bronze 6750 - St. John Providence Network</t>
  </si>
  <si>
    <t>Total Health Care USA, Inc. · Total Saver Complete</t>
  </si>
  <si>
    <t>Blue Care Network Of Michigan · Blue Cross® Metro Detroit HMO Bronze</t>
  </si>
  <si>
    <t>Priority Health · MyPriority HSA Bronze 6750 - St. Joseph Mercy Health System Network</t>
  </si>
  <si>
    <t>Priority Health · MyPriority HSA Bronze 6750 - Beaumont Health Network</t>
  </si>
  <si>
    <t>Blue Care Network Of Michigan · Blue Cross® Metro Detroit HMO Bronze Saver HAS</t>
  </si>
  <si>
    <t>Blue Care Network Of Michigan · Blue Cross® Select HMO Bronze</t>
  </si>
  <si>
    <t>Blue Care Network Of Michigan · Blue Cross® Select HMO Bronze Saver HAS</t>
  </si>
  <si>
    <t xml:space="preserve">Blue Care Network Of Michigan · Blue Cross® Select HMO Bronze Saver HS A </t>
  </si>
  <si>
    <t>Priority Health · MyPriority HSA Bronze 6750</t>
  </si>
  <si>
    <t>Oscar Insurance Company · Oscar Simple Bronze</t>
  </si>
  <si>
    <t>McLaren Health Plan Community · McLaren Young Adult/Catastrophic</t>
  </si>
  <si>
    <t>Oscar Insurance Company · Oscar Classic Bronze</t>
  </si>
  <si>
    <t>Oscar Insurance Company · Oscar Saver Bronze HAS</t>
  </si>
  <si>
    <t>Blue Care Network Of Michigan · Blue Cross® Preferred HMO Bronze Saver HAS</t>
  </si>
  <si>
    <t>Blue Care Network Of Michigan · Blue Cross® Preferred HMO Bronze Saver HS A</t>
  </si>
  <si>
    <t>Blue Cross Blue Shield Of Michigan Mutual Insurance Company · Blue Cross® Premier PPO Value</t>
  </si>
  <si>
    <t>Total Health Care USA, Inc. · Totally You - Value</t>
  </si>
  <si>
    <t>Priority Health · MyPriority HMO Silver 3200 - St. John Providence Network</t>
  </si>
  <si>
    <t>Priority Health · MyPriority HMO Silver 3200 - St. Joseph Mercy Health System Network</t>
  </si>
  <si>
    <t>Blue Care Network Of Michigan · Blue Cross® Metro Detroit HMO Silver Saver</t>
  </si>
  <si>
    <t>Priority Health · MyPriority HMO Silver 3200 - Beaumont Health Network</t>
  </si>
  <si>
    <t>Blue Care Network Of Michigan · Blue Cross® Metro Detroit HMO Silver</t>
  </si>
  <si>
    <t>Total Health Care USA, Inc. · Total HMO Standard</t>
  </si>
  <si>
    <t>McLaren Health Plan Community · McLaren Bronze 6500</t>
  </si>
  <si>
    <t>Meridian Choice · Meridian Base Gold</t>
  </si>
  <si>
    <t>Total Health Care USA, Inc. · Totally You - Complete</t>
  </si>
  <si>
    <t>Blue Care Network Of Michigan · Blue Cross® Select HMO Silver Saver</t>
  </si>
  <si>
    <t>Molina Health Insurance Marketplace · Molina Silver</t>
  </si>
  <si>
    <t>Oscar Insurance Company · Oscar Saver Silver HAS</t>
  </si>
  <si>
    <t>Blue Care Network Of Michigan · Blue Cross® Metro Detroit HMO Silver Extra</t>
  </si>
  <si>
    <t>Total Health Care USA, Inc. · Totally You</t>
  </si>
  <si>
    <t>Molina Health Insurance Marketplace · Molina Gold</t>
  </si>
  <si>
    <t>Priority Health · MyPriority HMO Silver 3200</t>
  </si>
  <si>
    <t>Primary Doctor Copay after Deductible</t>
  </si>
  <si>
    <t>Oscar Insurance Company · Oscar Classic Silver</t>
  </si>
  <si>
    <t>Total Health Care USA, Inc. · Totally You - Simple Choice</t>
  </si>
  <si>
    <t>Blue Cross Blue Shield Of Michigan Mutual Insurance Company · Blue Cross® Premier PPO Bronze Saver</t>
  </si>
  <si>
    <t>Blue Care Network Of Michigan · Blue Cross® Preferred HMO Silver Saver</t>
  </si>
  <si>
    <t>Blue Cross Blue Shield Of Michigan Mutual Insurance Company · Blue Cross® Premier PPO Bronze HAS</t>
  </si>
  <si>
    <t>Blue Care Network Of Michigan · Blue Cross® Preferred HMO Silver</t>
  </si>
  <si>
    <t>Primary Doctor Copay Before Deductible</t>
  </si>
  <si>
    <t>Emergency Copay After Deductible</t>
  </si>
  <si>
    <t>Specialist Doctor Copay After Deductible</t>
  </si>
  <si>
    <t>Generic Drug Copay After Deductible</t>
  </si>
  <si>
    <t>Generic Drug Coinsurance After Deductible</t>
  </si>
  <si>
    <t>Generic Drug Copay Before Deductible</t>
  </si>
  <si>
    <t>Emergency Copay Before</t>
  </si>
  <si>
    <t>Specialist Doctor Copay Before Deductible</t>
  </si>
  <si>
    <t>Emergency Coinsurance After Deductible</t>
  </si>
  <si>
    <t>Primary Doctor Coinsurance After Deductible</t>
  </si>
  <si>
    <t>Specialist Doctor Coinsurance After Deductible</t>
  </si>
  <si>
    <t>Blue Care Network Of Michigan · Blue Cross® Select HMO Silver Extra</t>
  </si>
  <si>
    <t>Meridian Choice · Meridian HSA Savings Silver</t>
  </si>
  <si>
    <t>Blue Cross Blue Shield Of Michigan Mutual Insurance Company · Blue Cross® Premier PPO Bronze Extra</t>
  </si>
  <si>
    <t>Meridian Choice · Meridian Base Silver</t>
  </si>
  <si>
    <t>Oscar Insurance Company · Oscar Simple Silver</t>
  </si>
  <si>
    <t>Blue Care Network Of Michigan · Blue Cross® Preferred HMO Silver Extra</t>
  </si>
  <si>
    <t>Blue Care Network Of Michigan · Blue Cross® Preferred HMO Gold</t>
  </si>
  <si>
    <t>Meridian Choice · Meridian Smart Silver</t>
  </si>
  <si>
    <t>McLaren Health Plan Community · McLaren Silver Exchange</t>
  </si>
  <si>
    <t>riority Health · MyPriority Gold 1100</t>
  </si>
  <si>
    <t>Oscar Insurance Company · Oscar Classic Gold</t>
  </si>
  <si>
    <t>McLaren Health Plan Community · McLaren Gold 1400</t>
  </si>
  <si>
    <t>Blue Cross Blue Shield Of Michigan Mutual Insurance Company · Blue Cross® Premier PPO Silver Saver HAS</t>
  </si>
  <si>
    <t>Blue Cross Blue Shield Of Michigan Mutual Insurance Company · Blue Cross® Premier PPO Silver</t>
  </si>
  <si>
    <t>Blue Cross Blue Shield Of Michigan Mutual Insurance Company · Blue Cross® Premier PPO Silver Extra</t>
  </si>
  <si>
    <t>Blue Cross Blue Shield Of Michigan Mutual Insurance Company · Blue Cross® Premier PPO Gold</t>
  </si>
  <si>
    <t>Dollars of Service Before Max Out Of Pocket</t>
  </si>
  <si>
    <t>Max Coinsurance</t>
  </si>
  <si>
    <t>Health Insurance Pays before max out of pocket</t>
  </si>
  <si>
    <t>Dollars of Services  before max out of pocket</t>
  </si>
  <si>
    <t>Total Service at Max Out of Pocket</t>
  </si>
  <si>
    <t xml:space="preserve">1  Emergency Room Visit </t>
  </si>
  <si>
    <t>Total Health Care USA, Inc. · TotTRUEy You - Complete</t>
  </si>
  <si>
    <t>Total Health Care USA, Inc. · TotTRUEy You - Value</t>
  </si>
  <si>
    <t>Total Health Care USA, Inc. · TotTRUEy You</t>
  </si>
  <si>
    <t>Total Health Care USA, Inc. · TotTRUEy You - Simple Choice</t>
  </si>
  <si>
    <t>Yearly Cost 1 Emergency Room</t>
  </si>
  <si>
    <t>Yearly Premium</t>
  </si>
  <si>
    <t>Weekly generic drug</t>
  </si>
  <si>
    <t>Monthly Primary Doctor</t>
  </si>
  <si>
    <t>Monthly Specialist Doctor</t>
  </si>
  <si>
    <t>Year Weekly generic drug cost</t>
  </si>
  <si>
    <t>Yearly Monthly Doctor Cost</t>
  </si>
  <si>
    <t>Yearly Monthly Specialist Cost</t>
  </si>
  <si>
    <t xml:space="preserve">After Deductible 1  Emergency Room Visit </t>
  </si>
  <si>
    <t>After Deductible Yearly Cost 1 Emergency Room</t>
  </si>
  <si>
    <t>After Deductible Weekly generic drug</t>
  </si>
  <si>
    <t>After Deductible Year Weekly generic drug cost</t>
  </si>
  <si>
    <t>After Deductible Monthly Primary Doctor</t>
  </si>
  <si>
    <t>After Deductible Yearly Monthly Doctor Cost</t>
  </si>
  <si>
    <t>After Deductible Monthly Specialist Doctor</t>
  </si>
  <si>
    <t>After Deductible Yearly Monthly Specialist Cost</t>
  </si>
  <si>
    <t>Meridian Choice · Meridian Healthy Silver</t>
  </si>
  <si>
    <t>Blue Care Network Of Michigan · Blue Cross® Select HMO Silver</t>
  </si>
  <si>
    <t>Priority Health · MyPriority Gold 1100</t>
  </si>
  <si>
    <t>2x Yearly Preimum</t>
  </si>
  <si>
    <t>2x Worst Case</t>
  </si>
  <si>
    <t>1X worst Case</t>
  </si>
  <si>
    <t>Individual or Family</t>
  </si>
  <si>
    <t>Family</t>
  </si>
  <si>
    <t>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</si>
</sst>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2" fontId="0" fillId="0" borderId="0" xfId="0" applyNumberFormat="1" applyAlignment="1"/>
    <xf numFmtId="0" fontId="0" fillId="8" borderId="0" xfId="0" applyFill="1" applyAlignment="1">
      <alignment wrapText="1"/>
    </xf>
    <xf numFmtId="0" fontId="0" fillId="7" borderId="0" xfId="0" applyFill="1" applyAlignment="1"/>
    <xf numFmtId="2" fontId="0" fillId="7" borderId="0" xfId="0" applyNumberFormat="1" applyFill="1" applyAlignment="1"/>
    <xf numFmtId="0" fontId="0" fillId="9" borderId="0" xfId="0" applyFill="1" applyAlignment="1"/>
    <xf numFmtId="2" fontId="0" fillId="9" borderId="0" xfId="0" applyNumberFormat="1" applyFill="1" applyAlignment="1"/>
    <xf numFmtId="0" fontId="0" fillId="4" borderId="0" xfId="0" applyFill="1" applyAlignment="1"/>
    <xf numFmtId="2" fontId="0" fillId="4" borderId="0" xfId="0" applyNumberFormat="1" applyFill="1" applyAlignment="1"/>
    <xf numFmtId="0" fontId="0" fillId="6" borderId="0" xfId="0" applyFill="1"/>
    <xf numFmtId="0" fontId="0" fillId="2" borderId="0" xfId="0" applyFill="1"/>
    <xf numFmtId="0" fontId="0" fillId="10" borderId="0" xfId="0" applyFill="1"/>
    <xf numFmtId="0" fontId="0" fillId="11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tabSelected="1" zoomScale="70" zoomScaleNormal="70" workbookViewId="0">
      <pane xSplit="7812" ySplit="1584" topLeftCell="B2" activePane="topRight"/>
      <selection sqref="A1:XFD1"/>
      <selection pane="topRight" activeCell="H1" sqref="H1:H1048576"/>
      <selection pane="bottomLeft" activeCell="CEQ40" sqref="CEQ40"/>
      <selection pane="bottomRight" activeCell="B2" sqref="B2"/>
    </sheetView>
  </sheetViews>
  <sheetFormatPr defaultRowHeight="14.4" x14ac:dyDescent="0.3"/>
  <cols>
    <col min="1" max="1" width="99.109375" style="2" customWidth="1"/>
    <col min="2" max="2" width="8.88671875" style="2"/>
    <col min="3" max="3" width="10.6640625" style="2" customWidth="1"/>
    <col min="4" max="5" width="10.44140625" style="2" customWidth="1"/>
    <col min="6" max="7" width="8.88671875" style="2"/>
    <col min="8" max="8" width="11" style="2" customWidth="1"/>
    <col min="9" max="9" width="11.88671875" style="2" customWidth="1"/>
    <col min="10" max="12" width="13.5546875" style="2" customWidth="1"/>
    <col min="13" max="13" width="11.33203125" style="2" customWidth="1"/>
    <col min="14" max="14" width="11.109375" style="2" customWidth="1"/>
    <col min="15" max="15" width="11.33203125" style="2" customWidth="1"/>
    <col min="16" max="16" width="11" style="2" customWidth="1"/>
    <col min="17" max="17" width="11.6640625" style="2" customWidth="1"/>
    <col min="18" max="18" width="12.77734375" style="2" customWidth="1"/>
    <col min="19" max="19" width="11" style="2" customWidth="1"/>
    <col min="20" max="20" width="11.6640625" style="2" customWidth="1"/>
    <col min="21" max="22" width="11" style="2" customWidth="1"/>
    <col min="23" max="23" width="12.5546875" style="2" customWidth="1"/>
    <col min="24" max="24" width="11.5546875" style="2" customWidth="1"/>
    <col min="25" max="25" width="11.33203125" style="2" customWidth="1"/>
    <col min="26" max="16384" width="8.88671875" style="2"/>
  </cols>
  <sheetData>
    <row r="1" spans="1:42" s="1" customFormat="1" ht="100.8" customHeight="1" x14ac:dyDescent="0.3">
      <c r="A1" s="1" t="s">
        <v>1</v>
      </c>
      <c r="B1" s="1" t="s">
        <v>2</v>
      </c>
      <c r="C1" s="1" t="s">
        <v>3</v>
      </c>
      <c r="D1" s="1" t="s">
        <v>7</v>
      </c>
      <c r="E1" s="1" t="s">
        <v>9</v>
      </c>
      <c r="F1" s="1" t="s">
        <v>8</v>
      </c>
      <c r="G1" s="1" t="s">
        <v>92</v>
      </c>
      <c r="H1" s="1" t="s">
        <v>11</v>
      </c>
      <c r="I1" s="1" t="s">
        <v>10</v>
      </c>
      <c r="J1" s="4" t="s">
        <v>62</v>
      </c>
      <c r="K1" s="4" t="s">
        <v>55</v>
      </c>
      <c r="L1" s="4" t="s">
        <v>60</v>
      </c>
      <c r="M1" s="7" t="s">
        <v>58</v>
      </c>
      <c r="N1" s="7" t="s">
        <v>57</v>
      </c>
      <c r="O1" s="7" t="s">
        <v>59</v>
      </c>
      <c r="P1" s="6" t="s">
        <v>63</v>
      </c>
      <c r="Q1" s="6" t="s">
        <v>47</v>
      </c>
      <c r="R1" s="6" t="s">
        <v>54</v>
      </c>
      <c r="S1" s="5" t="s">
        <v>64</v>
      </c>
      <c r="T1" s="5" t="s">
        <v>56</v>
      </c>
      <c r="U1" s="5" t="s">
        <v>61</v>
      </c>
      <c r="V1" s="9" t="s">
        <v>82</v>
      </c>
      <c r="W1" s="1" t="s">
        <v>81</v>
      </c>
      <c r="X1" s="1" t="s">
        <v>83</v>
      </c>
      <c r="Y1" s="1" t="s">
        <v>84</v>
      </c>
      <c r="Z1" s="1" t="s">
        <v>85</v>
      </c>
      <c r="AA1" s="1" t="s">
        <v>86</v>
      </c>
      <c r="AB1" s="1" t="s">
        <v>91</v>
      </c>
      <c r="AC1" s="1" t="s">
        <v>93</v>
      </c>
      <c r="AD1" s="1" t="s">
        <v>96</v>
      </c>
      <c r="AE1" s="1" t="s">
        <v>94</v>
      </c>
      <c r="AF1" s="1" t="s">
        <v>97</v>
      </c>
      <c r="AG1" s="1" t="s">
        <v>95</v>
      </c>
      <c r="AH1" s="1" t="s">
        <v>98</v>
      </c>
      <c r="AI1" s="1" t="s">
        <v>99</v>
      </c>
      <c r="AJ1" s="1" t="s">
        <v>100</v>
      </c>
      <c r="AK1" s="1" t="s">
        <v>101</v>
      </c>
      <c r="AL1" s="1" t="s">
        <v>102</v>
      </c>
      <c r="AM1" s="1" t="s">
        <v>103</v>
      </c>
      <c r="AN1" s="1" t="s">
        <v>104</v>
      </c>
      <c r="AO1" s="1" t="s">
        <v>105</v>
      </c>
      <c r="AP1" s="1" t="s">
        <v>106</v>
      </c>
    </row>
    <row r="2" spans="1:42" s="14" customFormat="1" x14ac:dyDescent="0.3">
      <c r="A2" s="12" t="s">
        <v>6</v>
      </c>
      <c r="B2" s="13">
        <v>377.04</v>
      </c>
      <c r="C2" s="12">
        <v>5500</v>
      </c>
      <c r="D2" s="12">
        <v>11000</v>
      </c>
      <c r="E2" s="12">
        <v>6650</v>
      </c>
      <c r="F2" s="12">
        <v>13300</v>
      </c>
      <c r="G2" s="12">
        <f>B2*12</f>
        <v>4524.4800000000005</v>
      </c>
      <c r="H2" s="12">
        <f>B2*12+E2</f>
        <v>11174.48</v>
      </c>
      <c r="I2" s="12">
        <f>F2+B2*12</f>
        <v>17824.48</v>
      </c>
      <c r="J2" s="12">
        <v>0</v>
      </c>
      <c r="K2" s="12">
        <v>350</v>
      </c>
      <c r="L2" s="12" t="b">
        <v>1</v>
      </c>
      <c r="M2" s="12">
        <v>0</v>
      </c>
      <c r="N2" s="12">
        <v>0</v>
      </c>
      <c r="O2" s="12" t="b">
        <v>1</v>
      </c>
      <c r="P2" s="12">
        <v>0</v>
      </c>
      <c r="Q2" s="12">
        <v>0</v>
      </c>
      <c r="R2" s="12" t="b">
        <v>1</v>
      </c>
      <c r="S2" s="12">
        <v>0</v>
      </c>
      <c r="T2" s="12">
        <v>0</v>
      </c>
      <c r="U2" s="12" t="b">
        <v>1</v>
      </c>
      <c r="V2" s="12">
        <f>MAX(S2,P2,M2,J2)</f>
        <v>0</v>
      </c>
      <c r="W2" s="12">
        <f>(F2-D2)</f>
        <v>2300</v>
      </c>
      <c r="X2" s="12">
        <f>W2/(1-V2/100)</f>
        <v>2300</v>
      </c>
      <c r="Y2" s="12">
        <f>X2+W2</f>
        <v>4600</v>
      </c>
      <c r="Z2" s="12">
        <f>X2+I2</f>
        <v>20124.48</v>
      </c>
      <c r="AA2" s="12">
        <f>IF(L2=TRUE,3000, L2)</f>
        <v>3000</v>
      </c>
      <c r="AB2" s="12">
        <f>AA2+G2</f>
        <v>7524.4800000000005</v>
      </c>
      <c r="AC2" s="12">
        <f>IF(O2=TRUE,3000, O2*52)</f>
        <v>3000</v>
      </c>
      <c r="AD2" s="12">
        <f>AC2+$G2</f>
        <v>7524.4800000000005</v>
      </c>
      <c r="AE2" s="12">
        <f>IF(R2=TRUE,3000, R2*12)</f>
        <v>3000</v>
      </c>
      <c r="AF2" s="12">
        <f>AE2+$G2</f>
        <v>7524.4800000000005</v>
      </c>
      <c r="AG2" s="12">
        <f>IF(U2=TRUE,3000, U2*12)</f>
        <v>3000</v>
      </c>
      <c r="AH2" s="12">
        <f>AG2+$G2</f>
        <v>7524.4800000000005</v>
      </c>
      <c r="AI2" s="12">
        <f>IF(K2=0,0, K2)</f>
        <v>350</v>
      </c>
      <c r="AJ2" s="12">
        <f>AI2+$C2+$G2</f>
        <v>10374.48</v>
      </c>
      <c r="AK2" s="12">
        <f>IF(N2=0,0, N2*52)</f>
        <v>0</v>
      </c>
      <c r="AL2" s="12">
        <f>AK2+$C2+$G2</f>
        <v>10024.48</v>
      </c>
      <c r="AM2" s="12">
        <f>IF(Q2=0,0, Q2*12)</f>
        <v>0</v>
      </c>
      <c r="AN2" s="12">
        <f>AM2+$G2+$C2</f>
        <v>10024.48</v>
      </c>
      <c r="AO2" s="12">
        <f>IF(S2=0,0, S2*12)</f>
        <v>0</v>
      </c>
      <c r="AP2" s="12">
        <f>AO2+$G2+$C2</f>
        <v>10024.48</v>
      </c>
    </row>
    <row r="3" spans="1:42" x14ac:dyDescent="0.3">
      <c r="A3" s="2" t="s">
        <v>13</v>
      </c>
      <c r="B3" s="8">
        <v>388.62</v>
      </c>
      <c r="C3" s="2">
        <v>6750</v>
      </c>
      <c r="D3" s="2">
        <v>13500</v>
      </c>
      <c r="E3" s="2">
        <v>6750</v>
      </c>
      <c r="F3" s="2">
        <v>13500</v>
      </c>
      <c r="G3" s="2">
        <f>B3*12</f>
        <v>4663.4400000000005</v>
      </c>
      <c r="H3" s="2">
        <f>B3*12+E3</f>
        <v>11413.44</v>
      </c>
      <c r="I3" s="2">
        <f>F3+B3*12</f>
        <v>18163.440000000002</v>
      </c>
      <c r="J3" s="2">
        <v>0</v>
      </c>
      <c r="K3" s="2">
        <v>0</v>
      </c>
      <c r="L3" s="2" t="b">
        <v>1</v>
      </c>
      <c r="M3" s="2">
        <v>0</v>
      </c>
      <c r="N3" s="2">
        <v>0</v>
      </c>
      <c r="O3" s="2" t="b">
        <v>1</v>
      </c>
      <c r="P3" s="2">
        <v>0</v>
      </c>
      <c r="Q3" s="2">
        <v>0</v>
      </c>
      <c r="R3" s="2" t="b">
        <v>1</v>
      </c>
      <c r="S3" s="2">
        <v>0</v>
      </c>
      <c r="T3" s="2">
        <v>0</v>
      </c>
      <c r="U3" s="2" t="b">
        <v>1</v>
      </c>
      <c r="V3" s="2">
        <f>MAX(S3,P3,M3,J3)</f>
        <v>0</v>
      </c>
      <c r="W3" s="2">
        <f>(F3-D3)</f>
        <v>0</v>
      </c>
      <c r="X3" s="2">
        <f>W3/(1-V3/100)</f>
        <v>0</v>
      </c>
      <c r="Y3" s="2">
        <f>X3+W3</f>
        <v>0</v>
      </c>
      <c r="Z3" s="2">
        <f>X3+I3</f>
        <v>18163.440000000002</v>
      </c>
      <c r="AA3" s="2">
        <f>IF(L3=TRUE,3000, L3)</f>
        <v>3000</v>
      </c>
      <c r="AB3" s="2">
        <f>AA3+G3</f>
        <v>7663.4400000000005</v>
      </c>
      <c r="AC3" s="2">
        <f>IF(O3=TRUE,3000, O3*52)</f>
        <v>3000</v>
      </c>
      <c r="AD3" s="2">
        <f>AC3+G3</f>
        <v>7663.4400000000005</v>
      </c>
      <c r="AE3" s="2">
        <f>IF(R3=TRUE,3000, R3*12)</f>
        <v>3000</v>
      </c>
      <c r="AF3" s="2">
        <f>AE3+$G3</f>
        <v>7663.4400000000005</v>
      </c>
      <c r="AG3" s="2">
        <f>IF(U3=TRUE,3000, U3*12)</f>
        <v>3000</v>
      </c>
      <c r="AH3" s="2">
        <f>AG3+$G3</f>
        <v>7663.4400000000005</v>
      </c>
      <c r="AI3" s="2">
        <f>IF(K3=0,0, K3)</f>
        <v>0</v>
      </c>
      <c r="AJ3" s="2">
        <f>AI3+$C3+$G3</f>
        <v>11413.44</v>
      </c>
      <c r="AK3" s="2">
        <f>IF(N3=0,0, N3*52)</f>
        <v>0</v>
      </c>
      <c r="AL3" s="2">
        <f>AK3+$C3+$G3</f>
        <v>11413.44</v>
      </c>
      <c r="AM3" s="2">
        <f>IF(Q3=0,0, Q3*12)</f>
        <v>0</v>
      </c>
      <c r="AN3" s="2">
        <f>AM3+$G3+$C3</f>
        <v>11413.44</v>
      </c>
      <c r="AO3" s="2">
        <f>IF(S3=0,0, S3*12)</f>
        <v>0</v>
      </c>
      <c r="AP3" s="2">
        <f>AO3+$G3+$C3</f>
        <v>11413.44</v>
      </c>
    </row>
    <row r="4" spans="1:42" x14ac:dyDescent="0.3">
      <c r="A4" s="2" t="s">
        <v>16</v>
      </c>
      <c r="B4" s="8">
        <v>400.8</v>
      </c>
      <c r="C4" s="2">
        <v>6750</v>
      </c>
      <c r="D4" s="2">
        <v>13500</v>
      </c>
      <c r="E4" s="2">
        <v>6750</v>
      </c>
      <c r="F4" s="2">
        <v>13500</v>
      </c>
      <c r="G4" s="2">
        <f>B4*12</f>
        <v>4809.6000000000004</v>
      </c>
      <c r="H4" s="8">
        <f>B4*12+E4</f>
        <v>11559.6</v>
      </c>
      <c r="I4" s="8">
        <f>F4+B4*12</f>
        <v>18309.599999999999</v>
      </c>
      <c r="J4" s="2">
        <v>0</v>
      </c>
      <c r="K4" s="2">
        <v>0</v>
      </c>
      <c r="L4" s="2" t="b">
        <v>1</v>
      </c>
      <c r="M4" s="2">
        <v>0</v>
      </c>
      <c r="N4" s="2">
        <v>0</v>
      </c>
      <c r="O4" s="2" t="b">
        <v>1</v>
      </c>
      <c r="P4" s="2">
        <v>0</v>
      </c>
      <c r="Q4" s="2">
        <v>0</v>
      </c>
      <c r="R4" s="2" t="b">
        <v>1</v>
      </c>
      <c r="S4" s="2">
        <v>0</v>
      </c>
      <c r="T4" s="2">
        <v>0</v>
      </c>
      <c r="U4" s="2" t="b">
        <v>1</v>
      </c>
      <c r="V4" s="2">
        <f>MAX(S4,P4,M4,J4)</f>
        <v>0</v>
      </c>
      <c r="W4" s="2">
        <f>(F4-D4)</f>
        <v>0</v>
      </c>
      <c r="X4" s="2">
        <f>W4/(1-V4/100)</f>
        <v>0</v>
      </c>
      <c r="Y4" s="2">
        <f>X4+W4</f>
        <v>0</v>
      </c>
      <c r="Z4" s="2">
        <f>X4+I4</f>
        <v>18309.599999999999</v>
      </c>
      <c r="AA4" s="2">
        <f>IF(L4=TRUE,3000, L4)</f>
        <v>3000</v>
      </c>
      <c r="AB4" s="2">
        <f>AA4+G4</f>
        <v>7809.6</v>
      </c>
      <c r="AC4" s="2">
        <f>IF(O4=TRUE,3000, O4*52)</f>
        <v>3000</v>
      </c>
      <c r="AD4" s="2">
        <f>AC4+G4</f>
        <v>7809.6</v>
      </c>
      <c r="AE4" s="2">
        <f>IF(R4=TRUE,3000, R4*12)</f>
        <v>3000</v>
      </c>
      <c r="AF4" s="2">
        <f>AE4+$G4</f>
        <v>7809.6</v>
      </c>
      <c r="AG4" s="2">
        <f>IF(U4=TRUE,3000, U4*12)</f>
        <v>3000</v>
      </c>
      <c r="AH4" s="2">
        <f>AG4+$G4</f>
        <v>7809.6</v>
      </c>
      <c r="AI4" s="2">
        <f>IF(K4=0,0, K4)</f>
        <v>0</v>
      </c>
      <c r="AJ4" s="2">
        <f>AI4+$C4+$G4</f>
        <v>11559.6</v>
      </c>
      <c r="AK4" s="2">
        <f>IF(N4=0,0, N4*52)</f>
        <v>0</v>
      </c>
      <c r="AL4" s="2">
        <f>AK4+$C4+$G4</f>
        <v>11559.6</v>
      </c>
      <c r="AM4" s="2">
        <f>IF(Q4=0,0, Q4*12)</f>
        <v>0</v>
      </c>
      <c r="AN4" s="2">
        <f>AM4+$G4+$C4</f>
        <v>11559.6</v>
      </c>
      <c r="AO4" s="2">
        <f>IF(S4=0,0, S4*12)</f>
        <v>0</v>
      </c>
      <c r="AP4" s="2">
        <f>AO4+$G4+$C4</f>
        <v>11559.6</v>
      </c>
    </row>
    <row r="5" spans="1:42" x14ac:dyDescent="0.3">
      <c r="A5" s="2" t="s">
        <v>17</v>
      </c>
      <c r="B5" s="8">
        <v>403.94</v>
      </c>
      <c r="C5" s="2">
        <v>6750</v>
      </c>
      <c r="D5" s="2">
        <v>13500</v>
      </c>
      <c r="E5" s="2">
        <v>6750</v>
      </c>
      <c r="F5" s="2">
        <v>13500</v>
      </c>
      <c r="G5" s="2">
        <f>B5*12</f>
        <v>4847.28</v>
      </c>
      <c r="H5" s="8">
        <f>B5*12+E5</f>
        <v>11597.279999999999</v>
      </c>
      <c r="I5" s="8">
        <f>F5+B5*12</f>
        <v>18347.28</v>
      </c>
      <c r="J5" s="2">
        <v>0</v>
      </c>
      <c r="K5" s="2">
        <v>0</v>
      </c>
      <c r="L5" s="2" t="b">
        <v>1</v>
      </c>
      <c r="M5" s="2">
        <v>0</v>
      </c>
      <c r="N5" s="2">
        <v>0</v>
      </c>
      <c r="O5" s="2" t="b">
        <v>1</v>
      </c>
      <c r="P5" s="2">
        <v>0</v>
      </c>
      <c r="Q5" s="2">
        <v>0</v>
      </c>
      <c r="R5" s="2" t="b">
        <v>1</v>
      </c>
      <c r="S5" s="2">
        <v>0</v>
      </c>
      <c r="T5" s="2">
        <v>0</v>
      </c>
      <c r="U5" s="2" t="b">
        <v>1</v>
      </c>
      <c r="V5" s="2">
        <f>MAX(S5,P5,M5,J5)</f>
        <v>0</v>
      </c>
      <c r="W5" s="2">
        <f>(F5-D5)</f>
        <v>0</v>
      </c>
      <c r="X5" s="2">
        <f>W5/(1-V5/100)</f>
        <v>0</v>
      </c>
      <c r="Y5" s="2">
        <f>X5+W5</f>
        <v>0</v>
      </c>
      <c r="Z5" s="2">
        <f>X5+I5</f>
        <v>18347.28</v>
      </c>
      <c r="AA5" s="2">
        <f>IF(L5=TRUE,3000, L5)</f>
        <v>3000</v>
      </c>
      <c r="AB5" s="2">
        <f>AA5+G5</f>
        <v>7847.28</v>
      </c>
      <c r="AC5" s="2">
        <f>IF(O5=TRUE,3000, O5*52)</f>
        <v>3000</v>
      </c>
      <c r="AD5" s="2">
        <f>AC5+G5</f>
        <v>7847.28</v>
      </c>
      <c r="AE5" s="2">
        <f>IF(R5=TRUE,3000, R5*12)</f>
        <v>3000</v>
      </c>
      <c r="AF5" s="2">
        <f>AE5+$G5</f>
        <v>7847.28</v>
      </c>
      <c r="AG5" s="2">
        <f>IF(U5=TRUE,3000, U5*12)</f>
        <v>3000</v>
      </c>
      <c r="AH5" s="2">
        <f>AG5+$G5</f>
        <v>7847.28</v>
      </c>
      <c r="AI5" s="2">
        <f>IF(K5=0,0, K5)</f>
        <v>0</v>
      </c>
      <c r="AJ5" s="2">
        <f>AI5+$C5+$G5</f>
        <v>11597.279999999999</v>
      </c>
      <c r="AK5" s="2">
        <f>IF(N5=0,0, N5*52)</f>
        <v>0</v>
      </c>
      <c r="AL5" s="2">
        <f>AK5+$C5+$G5</f>
        <v>11597.279999999999</v>
      </c>
      <c r="AM5" s="2">
        <f>IF(Q5=0,0, Q5*12)</f>
        <v>0</v>
      </c>
      <c r="AN5" s="2">
        <f>AM5+$G5+$C5</f>
        <v>11597.279999999999</v>
      </c>
      <c r="AO5" s="2">
        <f>IF(S5=0,0, S5*12)</f>
        <v>0</v>
      </c>
      <c r="AP5" s="2">
        <f>AO5+$G5+$C5</f>
        <v>11597.279999999999</v>
      </c>
    </row>
    <row r="6" spans="1:42" x14ac:dyDescent="0.3">
      <c r="A6" s="2" t="s">
        <v>18</v>
      </c>
      <c r="B6" s="8">
        <v>414.04</v>
      </c>
      <c r="C6" s="2">
        <v>6700</v>
      </c>
      <c r="D6" s="2">
        <v>13400</v>
      </c>
      <c r="E6" s="2">
        <v>6700</v>
      </c>
      <c r="F6" s="2">
        <v>13400</v>
      </c>
      <c r="G6" s="2">
        <f>B6*12</f>
        <v>4968.4800000000005</v>
      </c>
      <c r="H6" s="8">
        <f>B6*12+E6</f>
        <v>11668.48</v>
      </c>
      <c r="I6" s="8">
        <f>F6+B6*12</f>
        <v>18368.48</v>
      </c>
      <c r="J6" s="2">
        <v>0</v>
      </c>
      <c r="K6" s="2">
        <v>0</v>
      </c>
      <c r="L6" s="2" t="b">
        <v>1</v>
      </c>
      <c r="M6" s="2">
        <v>0</v>
      </c>
      <c r="N6" s="2">
        <v>0</v>
      </c>
      <c r="O6" s="2" t="b">
        <v>1</v>
      </c>
      <c r="P6" s="2">
        <v>0</v>
      </c>
      <c r="Q6" s="2">
        <v>0</v>
      </c>
      <c r="R6" s="2" t="b">
        <v>1</v>
      </c>
      <c r="S6" s="2">
        <v>0</v>
      </c>
      <c r="T6" s="2">
        <v>0</v>
      </c>
      <c r="U6" s="2" t="b">
        <v>1</v>
      </c>
      <c r="V6" s="2">
        <f>MAX(S6,P6,M6,J6)</f>
        <v>0</v>
      </c>
      <c r="W6" s="2">
        <f>(F6-D6)</f>
        <v>0</v>
      </c>
      <c r="X6" s="2">
        <f>W6/(1-V6/100)</f>
        <v>0</v>
      </c>
      <c r="Y6" s="2">
        <f>X6+W6</f>
        <v>0</v>
      </c>
      <c r="Z6" s="2">
        <f>X6+I6</f>
        <v>18368.48</v>
      </c>
      <c r="AA6" s="2">
        <f>IF(L6=TRUE,3000, L6)</f>
        <v>3000</v>
      </c>
      <c r="AB6" s="2">
        <f>AA6+G6</f>
        <v>7968.4800000000005</v>
      </c>
      <c r="AC6" s="2">
        <f>IF(O6=TRUE,3000, O6*52)</f>
        <v>3000</v>
      </c>
      <c r="AD6" s="2">
        <f>AC6+G6</f>
        <v>7968.4800000000005</v>
      </c>
      <c r="AE6" s="2">
        <f>IF(R6=TRUE,3000, R6*12)</f>
        <v>3000</v>
      </c>
      <c r="AF6" s="2">
        <f>AE6+$G6</f>
        <v>7968.4800000000005</v>
      </c>
      <c r="AG6" s="2">
        <f>IF(U6=TRUE,3000, U6*12)</f>
        <v>3000</v>
      </c>
      <c r="AH6" s="2">
        <f>AG6+$G6</f>
        <v>7968.4800000000005</v>
      </c>
      <c r="AI6" s="2">
        <f>IF(K6=0,0, K6)</f>
        <v>0</v>
      </c>
      <c r="AJ6" s="2">
        <f>AI6+$C6+$G6</f>
        <v>11668.48</v>
      </c>
      <c r="AK6" s="2">
        <f>IF(N6=0,0, N6*52)</f>
        <v>0</v>
      </c>
      <c r="AL6" s="2">
        <f>AK6+$C6+$G6</f>
        <v>11668.48</v>
      </c>
      <c r="AM6" s="2">
        <f>IF(Q6=0,0, Q6*12)</f>
        <v>0</v>
      </c>
      <c r="AN6" s="2">
        <f>AM6+$G6+$C6</f>
        <v>11668.48</v>
      </c>
      <c r="AO6" s="2">
        <f>IF(S6=0,0, S6*12)</f>
        <v>0</v>
      </c>
      <c r="AP6" s="2">
        <f>AO6+$G6+$C6</f>
        <v>11668.48</v>
      </c>
    </row>
    <row r="7" spans="1:42" x14ac:dyDescent="0.3">
      <c r="A7" s="2" t="s">
        <v>14</v>
      </c>
      <c r="B7" s="8">
        <v>393</v>
      </c>
      <c r="C7" s="2">
        <v>7150</v>
      </c>
      <c r="D7" s="2">
        <v>14300</v>
      </c>
      <c r="E7" s="2">
        <v>7150</v>
      </c>
      <c r="F7" s="2">
        <v>14300</v>
      </c>
      <c r="G7" s="2">
        <f>B7*12</f>
        <v>4716</v>
      </c>
      <c r="H7" s="2">
        <f>B7*12+E7</f>
        <v>11866</v>
      </c>
      <c r="I7" s="2">
        <f>F7+B7*12</f>
        <v>19016</v>
      </c>
      <c r="J7" s="2">
        <v>0</v>
      </c>
      <c r="K7" s="2">
        <v>0</v>
      </c>
      <c r="L7" s="2" t="b">
        <v>1</v>
      </c>
      <c r="M7" s="2">
        <v>0</v>
      </c>
      <c r="N7" s="2">
        <v>0</v>
      </c>
      <c r="O7" s="2" t="b">
        <v>1</v>
      </c>
      <c r="P7" s="2">
        <v>0</v>
      </c>
      <c r="Q7" s="2">
        <v>0</v>
      </c>
      <c r="R7" s="2" t="b">
        <v>1</v>
      </c>
      <c r="S7" s="2">
        <v>0</v>
      </c>
      <c r="T7" s="2">
        <v>0</v>
      </c>
      <c r="U7" s="2" t="b">
        <v>1</v>
      </c>
      <c r="V7" s="2">
        <f>MAX(S7,P7,M7,J7)</f>
        <v>0</v>
      </c>
      <c r="W7" s="2">
        <f>(F7-D7)</f>
        <v>0</v>
      </c>
      <c r="X7" s="2">
        <f>W7/(1-V7/100)</f>
        <v>0</v>
      </c>
      <c r="Y7" s="2">
        <f>X7+W7</f>
        <v>0</v>
      </c>
      <c r="Z7" s="2">
        <f>X7+I7</f>
        <v>19016</v>
      </c>
      <c r="AA7" s="2">
        <f>IF(L7=TRUE,3000, L7)</f>
        <v>3000</v>
      </c>
      <c r="AB7" s="2">
        <f>AA7+G7</f>
        <v>7716</v>
      </c>
      <c r="AC7" s="2">
        <f>IF(O7=TRUE,3000, O7*52)</f>
        <v>3000</v>
      </c>
      <c r="AD7" s="2">
        <f>AC7+G7</f>
        <v>7716</v>
      </c>
      <c r="AE7" s="2">
        <f>IF(R7=TRUE,3000, R7*12)</f>
        <v>3000</v>
      </c>
      <c r="AF7" s="2">
        <f>AE7+$G7</f>
        <v>7716</v>
      </c>
      <c r="AG7" s="2">
        <f>IF(U7=TRUE,3000, U7*12)</f>
        <v>3000</v>
      </c>
      <c r="AH7" s="2">
        <f>AG7+$G7</f>
        <v>7716</v>
      </c>
      <c r="AI7" s="2">
        <f>IF(K7=0,0, K7)</f>
        <v>0</v>
      </c>
      <c r="AJ7" s="2">
        <f>AI7+$C7+$G7</f>
        <v>11866</v>
      </c>
      <c r="AK7" s="2">
        <f>IF(N7=0,0, N7*52)</f>
        <v>0</v>
      </c>
      <c r="AL7" s="2">
        <f>AK7+$C7+$G7</f>
        <v>11866</v>
      </c>
      <c r="AM7" s="2">
        <f>IF(Q7=0,0, Q7*12)</f>
        <v>0</v>
      </c>
      <c r="AN7" s="2">
        <f>AM7+$G7+$C7</f>
        <v>11866</v>
      </c>
      <c r="AO7" s="2">
        <f>IF(S7=0,0, S7*12)</f>
        <v>0</v>
      </c>
      <c r="AP7" s="2">
        <f>AO7+$G7+$C7</f>
        <v>11866</v>
      </c>
    </row>
    <row r="8" spans="1:42" x14ac:dyDescent="0.3">
      <c r="A8" s="14" t="s">
        <v>36</v>
      </c>
      <c r="B8" s="15">
        <v>582.72</v>
      </c>
      <c r="C8" s="14">
        <v>1500</v>
      </c>
      <c r="D8" s="14">
        <v>3000</v>
      </c>
      <c r="E8" s="14">
        <v>5000</v>
      </c>
      <c r="F8" s="14">
        <v>10000</v>
      </c>
      <c r="G8" s="14">
        <f>B8*12</f>
        <v>6992.64</v>
      </c>
      <c r="H8" s="15">
        <f>B8*12+E8</f>
        <v>11992.64</v>
      </c>
      <c r="I8" s="15">
        <f>F8+B8*12</f>
        <v>16992.64</v>
      </c>
      <c r="J8" s="14">
        <v>0</v>
      </c>
      <c r="K8" s="14">
        <v>350</v>
      </c>
      <c r="L8" s="14">
        <v>350</v>
      </c>
      <c r="M8" s="14">
        <v>0</v>
      </c>
      <c r="N8" s="14">
        <v>25</v>
      </c>
      <c r="O8" s="14">
        <v>25</v>
      </c>
      <c r="P8" s="14">
        <v>0</v>
      </c>
      <c r="Q8" s="14">
        <v>30</v>
      </c>
      <c r="R8" s="14">
        <v>30</v>
      </c>
      <c r="S8" s="14">
        <v>0</v>
      </c>
      <c r="T8" s="14">
        <v>60</v>
      </c>
      <c r="U8" s="14">
        <v>60</v>
      </c>
      <c r="V8" s="14">
        <f>MAX(S8,P8,M8,J8)</f>
        <v>0</v>
      </c>
      <c r="W8" s="14">
        <f>(F8-D8)</f>
        <v>7000</v>
      </c>
      <c r="X8" s="14">
        <f>W8/(1-V8/100)</f>
        <v>7000</v>
      </c>
      <c r="Y8" s="14">
        <f>X8+W8</f>
        <v>14000</v>
      </c>
      <c r="Z8" s="14">
        <f>X8+I8</f>
        <v>23992.639999999999</v>
      </c>
      <c r="AA8" s="14">
        <f>IF(L8=TRUE,3000, L8)</f>
        <v>350</v>
      </c>
      <c r="AB8" s="14">
        <f>AA8+G8</f>
        <v>7342.64</v>
      </c>
      <c r="AC8" s="14">
        <f>IF(O8=TRUE,3000, O8*52)</f>
        <v>1300</v>
      </c>
      <c r="AD8" s="14">
        <f>AC8+G8</f>
        <v>8292.64</v>
      </c>
      <c r="AE8" s="14">
        <f>IF(R8=TRUE,3000, R8*12)</f>
        <v>360</v>
      </c>
      <c r="AF8" s="14">
        <f>AE8+$G8</f>
        <v>7352.64</v>
      </c>
      <c r="AG8" s="14">
        <f>IF(U8=TRUE,3000, U8*12)</f>
        <v>720</v>
      </c>
      <c r="AH8" s="14">
        <f>AG8+$G8</f>
        <v>7712.64</v>
      </c>
      <c r="AI8" s="14">
        <f>IF(K8=0,0, K8)</f>
        <v>350</v>
      </c>
      <c r="AJ8" s="14">
        <f>AI8+$C8+$G8</f>
        <v>8842.64</v>
      </c>
      <c r="AK8" s="14">
        <f>IF(N8=0,0, N8*52)</f>
        <v>1300</v>
      </c>
      <c r="AL8" s="14">
        <f>AK8+$C8+$G8</f>
        <v>9792.64</v>
      </c>
      <c r="AM8" s="14">
        <f>IF(Q8=0,0, Q8*12)</f>
        <v>360</v>
      </c>
      <c r="AN8" s="14">
        <f>AM8+$G8+$C8</f>
        <v>8852.64</v>
      </c>
      <c r="AO8" s="14">
        <f>IF(S8=0,0, S8*12)</f>
        <v>0</v>
      </c>
      <c r="AP8" s="14">
        <f>AO8+$G8+$C8</f>
        <v>8492.64</v>
      </c>
    </row>
    <row r="9" spans="1:42" x14ac:dyDescent="0.3">
      <c r="A9" s="10" t="s">
        <v>0</v>
      </c>
      <c r="B9" s="11">
        <v>343.04</v>
      </c>
      <c r="C9" s="10">
        <v>7900</v>
      </c>
      <c r="D9" s="10">
        <v>15800</v>
      </c>
      <c r="E9" s="10">
        <v>7900</v>
      </c>
      <c r="F9" s="10">
        <v>15800</v>
      </c>
      <c r="G9" s="10">
        <f>B9*12</f>
        <v>4116.4800000000005</v>
      </c>
      <c r="H9" s="10">
        <f>B9*12+E9</f>
        <v>12016.48</v>
      </c>
      <c r="I9" s="10">
        <f>F9+B9*12</f>
        <v>19916.48</v>
      </c>
      <c r="J9" s="10">
        <v>0</v>
      </c>
      <c r="K9" s="10">
        <v>0</v>
      </c>
      <c r="L9" s="10" t="b">
        <v>1</v>
      </c>
      <c r="M9" s="10">
        <v>0</v>
      </c>
      <c r="N9" s="10">
        <v>0</v>
      </c>
      <c r="O9" s="10" t="b">
        <v>1</v>
      </c>
      <c r="P9" s="10">
        <v>0</v>
      </c>
      <c r="Q9" s="10">
        <v>30</v>
      </c>
      <c r="R9" s="10">
        <v>30</v>
      </c>
      <c r="S9" s="10">
        <v>0</v>
      </c>
      <c r="T9" s="10">
        <v>0</v>
      </c>
      <c r="U9" s="10" t="b">
        <v>1</v>
      </c>
      <c r="V9" s="10">
        <f>MAX(S9,P9,M9,J9)</f>
        <v>0</v>
      </c>
      <c r="W9" s="10">
        <f>(F9-D9)</f>
        <v>0</v>
      </c>
      <c r="X9" s="10">
        <f>W9/(1-V9/100)</f>
        <v>0</v>
      </c>
      <c r="Y9" s="10">
        <f>X9+W9</f>
        <v>0</v>
      </c>
      <c r="Z9" s="10">
        <f>X9+I9</f>
        <v>19916.48</v>
      </c>
      <c r="AA9" s="10">
        <f>IF(L9=TRUE,3000, L9)</f>
        <v>3000</v>
      </c>
      <c r="AB9" s="10">
        <f>AA9+G9</f>
        <v>7116.4800000000005</v>
      </c>
      <c r="AC9" s="10">
        <f>IF(O9=TRUE,3000, O9*52)</f>
        <v>3000</v>
      </c>
      <c r="AD9" s="10">
        <f>AC9+G9</f>
        <v>7116.4800000000005</v>
      </c>
      <c r="AE9" s="10">
        <f>IF(R9=TRUE,3000, R9*12)</f>
        <v>360</v>
      </c>
      <c r="AF9" s="10">
        <f>AE9+$G9</f>
        <v>4476.4800000000005</v>
      </c>
      <c r="AG9" s="10">
        <f>IF(U9=TRUE,3000, U9*12)</f>
        <v>3000</v>
      </c>
      <c r="AH9" s="10">
        <f>AG9+$G9</f>
        <v>7116.4800000000005</v>
      </c>
      <c r="AI9" s="10">
        <f>IF(K9=0,0, K9)</f>
        <v>0</v>
      </c>
      <c r="AJ9" s="10">
        <f>AI9+$C9+$G9</f>
        <v>12016.48</v>
      </c>
      <c r="AK9" s="10">
        <f>IF(N9=0,0, N9*52)</f>
        <v>0</v>
      </c>
      <c r="AL9" s="10">
        <f>AK9+$C9+$G9</f>
        <v>12016.48</v>
      </c>
      <c r="AM9" s="10">
        <f>IF(Q9=0,0, Q9*12)</f>
        <v>360</v>
      </c>
      <c r="AN9" s="10">
        <f>AM9+$G9+$C9</f>
        <v>12376.48</v>
      </c>
      <c r="AO9" s="10">
        <f>IF(S9=0,0, S9*12)</f>
        <v>0</v>
      </c>
      <c r="AP9" s="10">
        <f>AO9+$G9+$C9</f>
        <v>12016.48</v>
      </c>
    </row>
    <row r="10" spans="1:42" x14ac:dyDescent="0.3">
      <c r="A10" s="2" t="s">
        <v>21</v>
      </c>
      <c r="B10" s="8">
        <v>446.72</v>
      </c>
      <c r="C10" s="2">
        <v>6700</v>
      </c>
      <c r="D10" s="2">
        <v>13400</v>
      </c>
      <c r="E10" s="2">
        <v>6700</v>
      </c>
      <c r="F10" s="2">
        <v>13400</v>
      </c>
      <c r="G10" s="2">
        <f>B10*12</f>
        <v>5360.64</v>
      </c>
      <c r="H10" s="8">
        <f>B10*12+E10</f>
        <v>12060.64</v>
      </c>
      <c r="I10" s="8">
        <f>F10+B10*12</f>
        <v>18760.64</v>
      </c>
      <c r="J10" s="2">
        <v>0</v>
      </c>
      <c r="K10" s="2">
        <v>0</v>
      </c>
      <c r="L10" s="2" t="b">
        <v>1</v>
      </c>
      <c r="M10" s="2">
        <v>0</v>
      </c>
      <c r="N10" s="2">
        <v>0</v>
      </c>
      <c r="O10" s="2" t="b">
        <v>1</v>
      </c>
      <c r="P10" s="2">
        <v>0</v>
      </c>
      <c r="Q10" s="2">
        <v>0</v>
      </c>
      <c r="R10" s="2" t="b">
        <v>1</v>
      </c>
      <c r="S10" s="2">
        <v>0</v>
      </c>
      <c r="T10" s="2">
        <v>0</v>
      </c>
      <c r="U10" s="2" t="b">
        <v>1</v>
      </c>
      <c r="V10" s="2">
        <f>MAX(S10,P10,M10,J10)</f>
        <v>0</v>
      </c>
      <c r="W10" s="2">
        <f>(F10-D10)</f>
        <v>0</v>
      </c>
      <c r="X10" s="2">
        <f>W10/(1-V10/100)</f>
        <v>0</v>
      </c>
      <c r="Y10" s="2">
        <f>X10+W10</f>
        <v>0</v>
      </c>
      <c r="Z10" s="2">
        <f>X10+I10</f>
        <v>18760.64</v>
      </c>
      <c r="AA10" s="2">
        <f>IF(L10=TRUE,3000, L10)</f>
        <v>3000</v>
      </c>
      <c r="AB10" s="2">
        <f>AA10+G10</f>
        <v>8360.64</v>
      </c>
      <c r="AC10" s="2">
        <f>IF(O10=TRUE,3000, O10*52)</f>
        <v>3000</v>
      </c>
      <c r="AD10" s="2">
        <f>AC10+G10</f>
        <v>8360.64</v>
      </c>
      <c r="AE10" s="2">
        <f>IF(R10=TRUE,3000, R10*12)</f>
        <v>3000</v>
      </c>
      <c r="AF10" s="2">
        <f>AE10+$G10</f>
        <v>8360.64</v>
      </c>
      <c r="AG10" s="2">
        <f>IF(U10=TRUE,3000, U10*12)</f>
        <v>3000</v>
      </c>
      <c r="AH10" s="2">
        <f>AG10+$G10</f>
        <v>8360.64</v>
      </c>
      <c r="AI10" s="2">
        <f>IF(K10=0,0, K10)</f>
        <v>0</v>
      </c>
      <c r="AJ10" s="2">
        <f>AI10+$C10+$G10</f>
        <v>12060.64</v>
      </c>
      <c r="AK10" s="2">
        <f>IF(N10=0,0, N10*52)</f>
        <v>0</v>
      </c>
      <c r="AL10" s="2">
        <f>AK10+$C10+$G10</f>
        <v>12060.64</v>
      </c>
      <c r="AM10" s="2">
        <f>IF(Q10=0,0, Q10*12)</f>
        <v>0</v>
      </c>
      <c r="AN10" s="2">
        <f>AM10+$G10+$C10</f>
        <v>12060.64</v>
      </c>
      <c r="AO10" s="2">
        <f>IF(S10=0,0, S10*12)</f>
        <v>0</v>
      </c>
      <c r="AP10" s="2">
        <f>AO10+$G10+$C10</f>
        <v>12060.64</v>
      </c>
    </row>
    <row r="11" spans="1:42" x14ac:dyDescent="0.3">
      <c r="A11" s="2" t="s">
        <v>12</v>
      </c>
      <c r="B11" s="8">
        <v>387.46</v>
      </c>
      <c r="C11" s="2">
        <v>5500</v>
      </c>
      <c r="D11" s="2">
        <v>11000</v>
      </c>
      <c r="E11" s="2">
        <v>7500</v>
      </c>
      <c r="F11" s="2">
        <v>15000</v>
      </c>
      <c r="G11" s="2">
        <f>B11*12</f>
        <v>4649.5199999999995</v>
      </c>
      <c r="H11" s="2">
        <f>B11*12+E11</f>
        <v>12149.52</v>
      </c>
      <c r="I11" s="2">
        <f>F11+B11*12</f>
        <v>19649.52</v>
      </c>
      <c r="J11" s="2">
        <v>30</v>
      </c>
      <c r="K11" s="2">
        <v>0</v>
      </c>
      <c r="L11" s="2" t="b">
        <v>1</v>
      </c>
      <c r="M11" s="2">
        <v>0</v>
      </c>
      <c r="N11" s="2">
        <v>15</v>
      </c>
      <c r="O11" s="2">
        <v>15</v>
      </c>
      <c r="P11" s="2">
        <v>0</v>
      </c>
      <c r="Q11" s="2">
        <v>25</v>
      </c>
      <c r="R11" s="2" t="b">
        <v>1</v>
      </c>
      <c r="S11" s="2">
        <v>0</v>
      </c>
      <c r="T11" s="2">
        <v>50</v>
      </c>
      <c r="U11" s="2" t="b">
        <v>1</v>
      </c>
      <c r="V11" s="2">
        <f>MAX(S11,P11,M11,J11)</f>
        <v>30</v>
      </c>
      <c r="W11" s="2">
        <f>(F11-D11)</f>
        <v>4000</v>
      </c>
      <c r="X11" s="2">
        <f>W11/(1-V11/100)</f>
        <v>5714.2857142857147</v>
      </c>
      <c r="Y11" s="2">
        <f>X11+W11</f>
        <v>9714.2857142857138</v>
      </c>
      <c r="Z11" s="2">
        <f>X11+I11</f>
        <v>25363.805714285714</v>
      </c>
      <c r="AA11" s="2">
        <f>IF(L11=TRUE,3000, L11)</f>
        <v>3000</v>
      </c>
      <c r="AB11" s="2">
        <f>AA11+G11</f>
        <v>7649.5199999999995</v>
      </c>
      <c r="AC11" s="2">
        <f>IF(O11=TRUE,3000, O11*52)</f>
        <v>780</v>
      </c>
      <c r="AD11" s="2">
        <f>AC11+G11</f>
        <v>5429.5199999999995</v>
      </c>
      <c r="AE11" s="2">
        <f>IF(R11=TRUE,3000, R11*12)</f>
        <v>3000</v>
      </c>
      <c r="AF11" s="2">
        <f>AE11+$G11</f>
        <v>7649.5199999999995</v>
      </c>
      <c r="AG11" s="2">
        <f>IF(U11=TRUE,3000, U11*12)</f>
        <v>3000</v>
      </c>
      <c r="AH11" s="2">
        <f>AG11+$G11</f>
        <v>7649.5199999999995</v>
      </c>
      <c r="AI11" s="2">
        <f>IF(K11=0,0, K11)</f>
        <v>0</v>
      </c>
      <c r="AJ11" s="2">
        <f>AI11+$C11+$G11</f>
        <v>10149.52</v>
      </c>
      <c r="AK11" s="2">
        <f>IF(N11=0,0, N11*52)</f>
        <v>780</v>
      </c>
      <c r="AL11" s="2">
        <f>AK11+$C11+$G11</f>
        <v>10929.52</v>
      </c>
      <c r="AM11" s="2">
        <f>IF(Q11=0,0, Q11*12)</f>
        <v>300</v>
      </c>
      <c r="AN11" s="2">
        <f>AM11+$G11+$C11</f>
        <v>10449.52</v>
      </c>
      <c r="AO11" s="2">
        <f>IF(S11=0,0, S11*12)</f>
        <v>0</v>
      </c>
      <c r="AP11" s="2">
        <f>AO11+$G11+$C11</f>
        <v>10149.52</v>
      </c>
    </row>
    <row r="12" spans="1:42" x14ac:dyDescent="0.3">
      <c r="A12" s="2" t="s">
        <v>22</v>
      </c>
      <c r="B12" s="8">
        <v>450.82</v>
      </c>
      <c r="C12" s="2">
        <v>6750</v>
      </c>
      <c r="D12" s="2">
        <v>13500</v>
      </c>
      <c r="E12" s="2">
        <v>6750</v>
      </c>
      <c r="F12" s="2">
        <v>13500</v>
      </c>
      <c r="G12" s="2">
        <f>B12*12</f>
        <v>5409.84</v>
      </c>
      <c r="H12" s="8">
        <f>B12*12+E12</f>
        <v>12159.84</v>
      </c>
      <c r="I12" s="8">
        <f>F12+B12*12</f>
        <v>18909.84</v>
      </c>
      <c r="J12" s="2">
        <v>0</v>
      </c>
      <c r="K12" s="2">
        <v>0</v>
      </c>
      <c r="L12" s="2" t="b">
        <v>1</v>
      </c>
      <c r="M12" s="2">
        <v>0</v>
      </c>
      <c r="N12" s="2">
        <v>0</v>
      </c>
      <c r="O12" s="2" t="b">
        <v>1</v>
      </c>
      <c r="P12" s="2">
        <v>0</v>
      </c>
      <c r="Q12" s="2">
        <v>0</v>
      </c>
      <c r="R12" s="2" t="b">
        <v>1</v>
      </c>
      <c r="S12" s="2">
        <v>0</v>
      </c>
      <c r="T12" s="2">
        <v>0</v>
      </c>
      <c r="U12" s="2" t="b">
        <v>1</v>
      </c>
      <c r="V12" s="2">
        <f>MAX(S12,P12,M12,J12)</f>
        <v>0</v>
      </c>
      <c r="W12" s="2">
        <f>(F12-D12)</f>
        <v>0</v>
      </c>
      <c r="X12" s="2">
        <f>W12/(1-V12/100)</f>
        <v>0</v>
      </c>
      <c r="Y12" s="2">
        <f>X12+W12</f>
        <v>0</v>
      </c>
      <c r="Z12" s="2">
        <f>X12+I12</f>
        <v>18909.84</v>
      </c>
      <c r="AA12" s="2">
        <f>IF(L12=TRUE,3000, L12)</f>
        <v>3000</v>
      </c>
      <c r="AB12" s="2">
        <f>AA12+G12</f>
        <v>8409.84</v>
      </c>
      <c r="AC12" s="2">
        <f>IF(O12=TRUE,3000, O12*52)</f>
        <v>3000</v>
      </c>
      <c r="AD12" s="2">
        <f>AC12+G12</f>
        <v>8409.84</v>
      </c>
      <c r="AE12" s="2">
        <f>IF(R12=TRUE,3000, R12*12)</f>
        <v>3000</v>
      </c>
      <c r="AF12" s="2">
        <f>AE12+$G12</f>
        <v>8409.84</v>
      </c>
      <c r="AG12" s="2">
        <f>IF(U12=TRUE,3000, U12*12)</f>
        <v>3000</v>
      </c>
      <c r="AH12" s="2">
        <f>AG12+$G12</f>
        <v>8409.84</v>
      </c>
      <c r="AI12" s="2">
        <f>IF(K12=0,0, K12)</f>
        <v>0</v>
      </c>
      <c r="AJ12" s="2">
        <f>AI12+$C12+$G12</f>
        <v>12159.84</v>
      </c>
      <c r="AK12" s="2">
        <f>IF(N12=0,0, N12*52)</f>
        <v>0</v>
      </c>
      <c r="AL12" s="2">
        <f>AK12+$C12+$G12</f>
        <v>12159.84</v>
      </c>
      <c r="AM12" s="2">
        <f>IF(Q12=0,0, Q12*12)</f>
        <v>0</v>
      </c>
      <c r="AN12" s="2">
        <f>AM12+$G12+$C12</f>
        <v>12159.84</v>
      </c>
      <c r="AO12" s="2">
        <f>IF(S12=0,0, S12*12)</f>
        <v>0</v>
      </c>
      <c r="AP12" s="2">
        <f>AO12+$G12+$C12</f>
        <v>12159.84</v>
      </c>
    </row>
    <row r="13" spans="1:42" x14ac:dyDescent="0.3">
      <c r="A13" s="2" t="s">
        <v>5</v>
      </c>
      <c r="B13" s="8">
        <v>368.68</v>
      </c>
      <c r="C13" s="2">
        <v>7900</v>
      </c>
      <c r="D13" s="2">
        <v>15800</v>
      </c>
      <c r="E13" s="2">
        <v>7900</v>
      </c>
      <c r="F13" s="2">
        <v>15800</v>
      </c>
      <c r="G13" s="2">
        <f>B13*12</f>
        <v>4424.16</v>
      </c>
      <c r="H13" s="2">
        <f>B13*12+E13</f>
        <v>12324.16</v>
      </c>
      <c r="I13" s="2">
        <f>F13+B13*12</f>
        <v>20224.16</v>
      </c>
      <c r="J13" s="2">
        <v>0</v>
      </c>
      <c r="K13" s="2">
        <v>0</v>
      </c>
      <c r="L13" s="2" t="b">
        <v>1</v>
      </c>
      <c r="M13" s="2">
        <v>0</v>
      </c>
      <c r="N13" s="2">
        <v>0</v>
      </c>
      <c r="O13" s="2" t="b">
        <v>1</v>
      </c>
      <c r="P13" s="2">
        <v>0</v>
      </c>
      <c r="Q13" s="2">
        <v>50</v>
      </c>
      <c r="R13" s="2">
        <v>50</v>
      </c>
      <c r="S13" s="2">
        <v>0</v>
      </c>
      <c r="T13" s="2">
        <v>0</v>
      </c>
      <c r="U13" s="2" t="b">
        <v>1</v>
      </c>
      <c r="V13" s="2">
        <f>MAX(S13,P13,M13,J13)</f>
        <v>0</v>
      </c>
      <c r="W13" s="2">
        <f>(F13-D13)</f>
        <v>0</v>
      </c>
      <c r="X13" s="2">
        <f>W13/(1-V13/100)</f>
        <v>0</v>
      </c>
      <c r="Y13" s="2">
        <f>X13+W13</f>
        <v>0</v>
      </c>
      <c r="Z13" s="2">
        <f>X13+I13</f>
        <v>20224.16</v>
      </c>
      <c r="AA13" s="2">
        <f>IF(L13=TRUE,3000, L13)</f>
        <v>3000</v>
      </c>
      <c r="AB13" s="2">
        <f>AA13+G13</f>
        <v>7424.16</v>
      </c>
      <c r="AC13" s="2">
        <f>IF(O13=TRUE,3000, O13*52)</f>
        <v>3000</v>
      </c>
      <c r="AD13" s="2">
        <f>AC13+G13</f>
        <v>7424.16</v>
      </c>
      <c r="AE13" s="2">
        <f>IF(R13=TRUE,3000, R13*12)</f>
        <v>600</v>
      </c>
      <c r="AF13" s="2">
        <f>AE13+$G13</f>
        <v>5024.16</v>
      </c>
      <c r="AG13" s="2">
        <f>IF(U13=TRUE,3000, U13*12)</f>
        <v>3000</v>
      </c>
      <c r="AH13" s="2">
        <f>AG13+$G13</f>
        <v>7424.16</v>
      </c>
      <c r="AI13" s="2">
        <f>IF(K13=0,0, K13)</f>
        <v>0</v>
      </c>
      <c r="AJ13" s="2">
        <f>AI13+$C13+$G13</f>
        <v>12324.16</v>
      </c>
      <c r="AK13" s="2">
        <f>IF(N13=0,0, N13*52)</f>
        <v>0</v>
      </c>
      <c r="AL13" s="2">
        <f>AK13+$C13+$G13</f>
        <v>12324.16</v>
      </c>
      <c r="AM13" s="2">
        <f>IF(Q13=0,0, Q13*12)</f>
        <v>600</v>
      </c>
      <c r="AN13" s="2">
        <f>AM13+$G13+$C13</f>
        <v>12924.16</v>
      </c>
      <c r="AO13" s="2">
        <f>IF(S13=0,0, S13*12)</f>
        <v>0</v>
      </c>
      <c r="AP13" s="2">
        <f>AO13+$G13+$C13</f>
        <v>12324.16</v>
      </c>
    </row>
    <row r="14" spans="1:42" x14ac:dyDescent="0.3">
      <c r="A14" s="2" t="s">
        <v>45</v>
      </c>
      <c r="B14" s="8">
        <v>618.5</v>
      </c>
      <c r="C14" s="2">
        <v>2925</v>
      </c>
      <c r="D14" s="2">
        <v>5850</v>
      </c>
      <c r="E14" s="2">
        <v>5000</v>
      </c>
      <c r="F14" s="2">
        <v>10000</v>
      </c>
      <c r="G14" s="2">
        <f>B14*12</f>
        <v>7422</v>
      </c>
      <c r="H14" s="8">
        <f>B14*12+E14</f>
        <v>12422</v>
      </c>
      <c r="I14" s="8">
        <f>F14+B14*12</f>
        <v>17422</v>
      </c>
      <c r="J14" s="2">
        <v>20</v>
      </c>
      <c r="K14" s="2">
        <v>0</v>
      </c>
      <c r="L14" s="2" t="b">
        <v>1</v>
      </c>
      <c r="M14" s="2">
        <v>0</v>
      </c>
      <c r="N14" s="2">
        <v>10</v>
      </c>
      <c r="O14" s="2">
        <v>10</v>
      </c>
      <c r="P14" s="2">
        <v>0</v>
      </c>
      <c r="Q14" s="2">
        <v>10</v>
      </c>
      <c r="R14" s="2">
        <v>10</v>
      </c>
      <c r="S14" s="2">
        <v>0</v>
      </c>
      <c r="T14" s="2">
        <v>50</v>
      </c>
      <c r="U14" s="2">
        <v>50</v>
      </c>
      <c r="V14" s="2">
        <f>MAX(S14,P14,M14,J14)</f>
        <v>20</v>
      </c>
      <c r="W14" s="2">
        <f>(F14-D14)</f>
        <v>4150</v>
      </c>
      <c r="X14" s="2">
        <f>W14/(1-V14/100)</f>
        <v>5187.5</v>
      </c>
      <c r="Y14" s="2">
        <f>X14+W14</f>
        <v>9337.5</v>
      </c>
      <c r="Z14" s="2">
        <f>X14+I14</f>
        <v>22609.5</v>
      </c>
      <c r="AA14" s="2">
        <f>IF(L14=TRUE,3000, L14)</f>
        <v>3000</v>
      </c>
      <c r="AB14" s="2">
        <f>AA14+G14</f>
        <v>10422</v>
      </c>
      <c r="AC14" s="2">
        <f>IF(O14=TRUE,3000, O14*52)</f>
        <v>520</v>
      </c>
      <c r="AD14" s="2">
        <f>AC14+G14</f>
        <v>7942</v>
      </c>
      <c r="AE14" s="2">
        <f>IF(R14=TRUE,3000, R14*12)</f>
        <v>120</v>
      </c>
      <c r="AF14" s="2">
        <f>AE14+$G14</f>
        <v>7542</v>
      </c>
      <c r="AG14" s="2">
        <f>IF(U14=TRUE,3000, U14*12)</f>
        <v>600</v>
      </c>
      <c r="AH14" s="2">
        <f>AG14+$G14</f>
        <v>8022</v>
      </c>
      <c r="AI14" s="2">
        <f>IF(K14=0,0, K14)</f>
        <v>0</v>
      </c>
      <c r="AJ14" s="2">
        <f>AI14+$C14+$G14</f>
        <v>10347</v>
      </c>
      <c r="AK14" s="2">
        <f>IF(N14=0,0, N14*52)</f>
        <v>520</v>
      </c>
      <c r="AL14" s="2">
        <f>AK14+$C14+$G14</f>
        <v>10867</v>
      </c>
      <c r="AM14" s="2">
        <f>IF(Q14=0,0, Q14*12)</f>
        <v>120</v>
      </c>
      <c r="AN14" s="2">
        <f>AM14+$G14+$C14</f>
        <v>10467</v>
      </c>
      <c r="AO14" s="2">
        <f>IF(S14=0,0, S14*12)</f>
        <v>0</v>
      </c>
      <c r="AP14" s="2">
        <f>AO14+$G14+$C14</f>
        <v>10347</v>
      </c>
    </row>
    <row r="15" spans="1:42" x14ac:dyDescent="0.3">
      <c r="A15" s="2" t="s">
        <v>26</v>
      </c>
      <c r="B15" s="8">
        <v>483.66</v>
      </c>
      <c r="C15" s="2">
        <v>5500</v>
      </c>
      <c r="D15" s="2">
        <v>11000</v>
      </c>
      <c r="E15" s="2">
        <v>6650</v>
      </c>
      <c r="F15" s="2">
        <v>13300</v>
      </c>
      <c r="G15" s="2">
        <f>B15*12</f>
        <v>5803.92</v>
      </c>
      <c r="H15" s="8">
        <f>B15*12+E15</f>
        <v>12453.92</v>
      </c>
      <c r="I15" s="8">
        <f>F15+B15*12</f>
        <v>19103.919999999998</v>
      </c>
      <c r="J15" s="2">
        <v>50</v>
      </c>
      <c r="K15" s="2">
        <v>0</v>
      </c>
      <c r="L15" s="2" t="b">
        <v>1</v>
      </c>
      <c r="M15" s="2">
        <v>50</v>
      </c>
      <c r="N15" s="2">
        <v>0</v>
      </c>
      <c r="O15" s="2" t="b">
        <v>1</v>
      </c>
      <c r="P15" s="2">
        <v>50</v>
      </c>
      <c r="Q15" s="2">
        <v>0</v>
      </c>
      <c r="R15" s="2" t="b">
        <v>1</v>
      </c>
      <c r="S15" s="2">
        <v>50</v>
      </c>
      <c r="T15" s="2">
        <v>0</v>
      </c>
      <c r="U15" s="2" t="b">
        <v>1</v>
      </c>
      <c r="V15" s="2">
        <f>MAX(S15,P15,M15,J15)</f>
        <v>50</v>
      </c>
      <c r="W15" s="2">
        <f>(F15-D15)</f>
        <v>2300</v>
      </c>
      <c r="X15" s="2">
        <f>W15/(1-V15/100)</f>
        <v>4600</v>
      </c>
      <c r="Y15" s="2">
        <f>X15+W15</f>
        <v>6900</v>
      </c>
      <c r="Z15" s="2">
        <f>X15+I15</f>
        <v>23703.919999999998</v>
      </c>
      <c r="AA15" s="2">
        <f>IF(L15=TRUE,3000, L15)</f>
        <v>3000</v>
      </c>
      <c r="AB15" s="2">
        <f>AA15+G15</f>
        <v>8803.92</v>
      </c>
      <c r="AC15" s="2">
        <f>IF(O15=TRUE,3000, O15*52)</f>
        <v>3000</v>
      </c>
      <c r="AD15" s="2">
        <f>AC15+G15</f>
        <v>8803.92</v>
      </c>
      <c r="AE15" s="2">
        <f>IF(R15=TRUE,3000, R15*12)</f>
        <v>3000</v>
      </c>
      <c r="AF15" s="2">
        <f>AE15+$G15</f>
        <v>8803.92</v>
      </c>
      <c r="AG15" s="2">
        <f>IF(U15=TRUE,3000, U15*12)</f>
        <v>3000</v>
      </c>
      <c r="AH15" s="2">
        <f>AG15+$G15</f>
        <v>8803.92</v>
      </c>
      <c r="AI15" s="2">
        <f>IF(K15=0,0, K15)</f>
        <v>0</v>
      </c>
      <c r="AJ15" s="2">
        <f>AI15+$C15+$G15</f>
        <v>11303.92</v>
      </c>
      <c r="AK15" s="2">
        <f>IF(N15=0,0, N15*52)</f>
        <v>0</v>
      </c>
      <c r="AL15" s="2">
        <f>AK15+$C15+$G15</f>
        <v>11303.92</v>
      </c>
      <c r="AM15" s="2">
        <f>IF(Q15=0,0, Q15*12)</f>
        <v>0</v>
      </c>
      <c r="AN15" s="2">
        <f>AM15+$G15+$C15</f>
        <v>11303.92</v>
      </c>
      <c r="AO15" s="2">
        <f>IF(S15=0,0, S15*12)</f>
        <v>600</v>
      </c>
      <c r="AP15" s="2">
        <f>AO15+$G15+$C15</f>
        <v>11903.92</v>
      </c>
    </row>
    <row r="16" spans="1:42" x14ac:dyDescent="0.3">
      <c r="A16" s="1" t="s">
        <v>4</v>
      </c>
      <c r="B16" s="8">
        <v>380.64</v>
      </c>
      <c r="C16" s="2">
        <v>7900</v>
      </c>
      <c r="D16" s="2">
        <v>15800</v>
      </c>
      <c r="E16" s="2">
        <v>7900</v>
      </c>
      <c r="F16" s="2">
        <v>15800</v>
      </c>
      <c r="G16" s="2">
        <f>B16*12</f>
        <v>4567.68</v>
      </c>
      <c r="H16" s="2">
        <f>B16*12+E16</f>
        <v>12467.68</v>
      </c>
      <c r="I16" s="2">
        <f>F16+B16*12</f>
        <v>20367.68</v>
      </c>
      <c r="J16" s="2">
        <v>0</v>
      </c>
      <c r="K16" s="2">
        <v>0</v>
      </c>
      <c r="L16" s="2" t="b">
        <v>1</v>
      </c>
      <c r="M16" s="2">
        <v>0</v>
      </c>
      <c r="N16" s="2">
        <v>0</v>
      </c>
      <c r="O16" s="2" t="b">
        <v>1</v>
      </c>
      <c r="P16" s="2">
        <v>0</v>
      </c>
      <c r="Q16" s="2">
        <v>0</v>
      </c>
      <c r="R16" s="2" t="b">
        <v>1</v>
      </c>
      <c r="S16" s="2">
        <v>0</v>
      </c>
      <c r="T16" s="2">
        <v>0</v>
      </c>
      <c r="U16" s="2" t="b">
        <v>1</v>
      </c>
      <c r="V16" s="2">
        <f>MAX(S16,P16,M16,J16)</f>
        <v>0</v>
      </c>
      <c r="W16" s="2">
        <f>(F16-D16)</f>
        <v>0</v>
      </c>
      <c r="X16" s="2">
        <f>W16/(1-V16/100)</f>
        <v>0</v>
      </c>
      <c r="Y16" s="2">
        <f>X16+W16</f>
        <v>0</v>
      </c>
      <c r="Z16" s="2">
        <f>X16+I16</f>
        <v>20367.68</v>
      </c>
      <c r="AA16" s="2">
        <f>IF(L16=TRUE,3000, L16)</f>
        <v>3000</v>
      </c>
      <c r="AB16" s="2">
        <f>AA16+G16</f>
        <v>7567.68</v>
      </c>
      <c r="AC16" s="2">
        <f>IF(O16=TRUE,3000, O16*52)</f>
        <v>3000</v>
      </c>
      <c r="AD16" s="2">
        <f>AC16+G16</f>
        <v>7567.68</v>
      </c>
      <c r="AE16" s="2">
        <f>IF(R16=TRUE,3000, R16*12)</f>
        <v>3000</v>
      </c>
      <c r="AF16" s="2">
        <f>AE16+$G16</f>
        <v>7567.68</v>
      </c>
      <c r="AG16" s="2">
        <f>IF(U16=TRUE,3000, U16*12)</f>
        <v>3000</v>
      </c>
      <c r="AH16" s="2">
        <f>AG16+$G16</f>
        <v>7567.68</v>
      </c>
      <c r="AI16" s="2">
        <f>IF(K16=0,0, K16)</f>
        <v>0</v>
      </c>
      <c r="AJ16" s="2">
        <f>AI16+$C16+$G16</f>
        <v>12467.68</v>
      </c>
      <c r="AK16" s="2">
        <f>IF(N16=0,0, N16*52)</f>
        <v>0</v>
      </c>
      <c r="AL16" s="2">
        <f>AK16+$C16+$G16</f>
        <v>12467.68</v>
      </c>
      <c r="AM16" s="2">
        <f>IF(Q16=0,0, Q16*12)</f>
        <v>0</v>
      </c>
      <c r="AN16" s="2">
        <f>AM16+$G16+$C16</f>
        <v>12467.68</v>
      </c>
      <c r="AO16" s="2">
        <f>IF(S16=0,0, S16*12)</f>
        <v>0</v>
      </c>
      <c r="AP16" s="2">
        <f>AO16+$G16+$C16</f>
        <v>12467.68</v>
      </c>
    </row>
    <row r="17" spans="1:42" x14ac:dyDescent="0.3">
      <c r="A17" s="2" t="s">
        <v>28</v>
      </c>
      <c r="B17" s="8">
        <v>485.74</v>
      </c>
      <c r="C17" s="2">
        <v>6700</v>
      </c>
      <c r="D17" s="2">
        <v>13400</v>
      </c>
      <c r="E17" s="2">
        <v>6700</v>
      </c>
      <c r="F17" s="2">
        <v>13400</v>
      </c>
      <c r="G17" s="2">
        <f>B17*12</f>
        <v>5828.88</v>
      </c>
      <c r="H17" s="8">
        <f>B17*12+E17</f>
        <v>12528.880000000001</v>
      </c>
      <c r="I17" s="8">
        <f>F17+B17*12</f>
        <v>19228.88</v>
      </c>
      <c r="J17" s="2">
        <v>0</v>
      </c>
      <c r="K17" s="2">
        <v>0</v>
      </c>
      <c r="L17" s="2" t="b">
        <v>1</v>
      </c>
      <c r="M17" s="2">
        <v>0</v>
      </c>
      <c r="N17" s="2">
        <v>0</v>
      </c>
      <c r="O17" s="2" t="b">
        <v>1</v>
      </c>
      <c r="P17" s="2">
        <v>0</v>
      </c>
      <c r="Q17" s="2">
        <v>0</v>
      </c>
      <c r="R17" s="2" t="b">
        <v>1</v>
      </c>
      <c r="S17" s="2">
        <v>0</v>
      </c>
      <c r="T17" s="2">
        <v>0</v>
      </c>
      <c r="U17" s="2" t="b">
        <v>1</v>
      </c>
      <c r="V17" s="2">
        <f>MAX(S17,P17,M17,J17)</f>
        <v>0</v>
      </c>
      <c r="W17" s="2">
        <f>(F17-D17)</f>
        <v>0</v>
      </c>
      <c r="X17" s="2">
        <f>W17/(1-V17/100)</f>
        <v>0</v>
      </c>
      <c r="Y17" s="2">
        <f>X17+W17</f>
        <v>0</v>
      </c>
      <c r="Z17" s="2">
        <f>X17+I17</f>
        <v>19228.88</v>
      </c>
      <c r="AA17" s="2">
        <f>IF(L17=TRUE,3000, L17)</f>
        <v>3000</v>
      </c>
      <c r="AB17" s="2">
        <f>AA17+G17</f>
        <v>8828.880000000001</v>
      </c>
      <c r="AC17" s="2">
        <f>IF(O17=TRUE,3000, O17*52)</f>
        <v>3000</v>
      </c>
      <c r="AD17" s="2">
        <f>AC17+G17</f>
        <v>8828.880000000001</v>
      </c>
      <c r="AE17" s="2">
        <f>IF(R17=TRUE,3000, R17*12)</f>
        <v>3000</v>
      </c>
      <c r="AF17" s="2">
        <f>AE17+$G17</f>
        <v>8828.880000000001</v>
      </c>
      <c r="AG17" s="2">
        <f>IF(U17=TRUE,3000, U17*12)</f>
        <v>3000</v>
      </c>
      <c r="AH17" s="2">
        <f>AG17+$G17</f>
        <v>8828.880000000001</v>
      </c>
      <c r="AI17" s="2">
        <f>IF(K17=0,0, K17)</f>
        <v>0</v>
      </c>
      <c r="AJ17" s="2">
        <f>AI17+$C17+$G17</f>
        <v>12528.880000000001</v>
      </c>
      <c r="AK17" s="2">
        <f>IF(N17=0,0, N17*52)</f>
        <v>0</v>
      </c>
      <c r="AL17" s="2">
        <f>AK17+$C17+$G17</f>
        <v>12528.880000000001</v>
      </c>
      <c r="AM17" s="2">
        <f>IF(Q17=0,0, Q17*12)</f>
        <v>0</v>
      </c>
      <c r="AN17" s="2">
        <f>AM17+$G17+$C17</f>
        <v>12528.880000000001</v>
      </c>
      <c r="AO17" s="2">
        <f>IF(S17=0,0, S17*12)</f>
        <v>0</v>
      </c>
      <c r="AP17" s="2">
        <f>AO17+$G17+$C17</f>
        <v>12528.880000000001</v>
      </c>
    </row>
    <row r="18" spans="1:42" x14ac:dyDescent="0.3">
      <c r="A18" s="2" t="s">
        <v>15</v>
      </c>
      <c r="B18" s="8">
        <v>396.04</v>
      </c>
      <c r="C18" s="2">
        <v>7900</v>
      </c>
      <c r="D18" s="2">
        <v>15800</v>
      </c>
      <c r="E18" s="2">
        <v>7900</v>
      </c>
      <c r="F18" s="2">
        <v>15800</v>
      </c>
      <c r="G18" s="2">
        <f>B18*12</f>
        <v>4752.4800000000005</v>
      </c>
      <c r="H18" s="2">
        <f>B18*12+E18</f>
        <v>12652.48</v>
      </c>
      <c r="I18" s="2">
        <f>F18+B18*12</f>
        <v>20552.48</v>
      </c>
      <c r="J18" s="2">
        <v>0</v>
      </c>
      <c r="K18" s="2">
        <v>0</v>
      </c>
      <c r="L18" s="2" t="b">
        <v>1</v>
      </c>
      <c r="M18" s="2">
        <v>0</v>
      </c>
      <c r="N18" s="2">
        <v>0</v>
      </c>
      <c r="O18" s="2" t="b">
        <v>1</v>
      </c>
      <c r="P18" s="2">
        <v>0</v>
      </c>
      <c r="Q18" s="2">
        <v>30</v>
      </c>
      <c r="R18" s="2">
        <v>30</v>
      </c>
      <c r="S18" s="2">
        <v>0</v>
      </c>
      <c r="T18" s="2">
        <v>0</v>
      </c>
      <c r="U18" s="2" t="b">
        <v>1</v>
      </c>
      <c r="V18" s="2">
        <f>MAX(S18,P18,M18,J18)</f>
        <v>0</v>
      </c>
      <c r="W18" s="2">
        <f>(F18-D18)</f>
        <v>0</v>
      </c>
      <c r="X18" s="2">
        <f>W18/(1-V18/100)</f>
        <v>0</v>
      </c>
      <c r="Y18" s="2">
        <f>X18+W18</f>
        <v>0</v>
      </c>
      <c r="Z18" s="2">
        <f>X18+I18</f>
        <v>20552.48</v>
      </c>
      <c r="AA18" s="2">
        <f>IF(L18=TRUE,3000, L18)</f>
        <v>3000</v>
      </c>
      <c r="AB18" s="2">
        <f>AA18+G18</f>
        <v>7752.4800000000005</v>
      </c>
      <c r="AC18" s="2">
        <f>IF(O18=TRUE,3000, O18*52)</f>
        <v>3000</v>
      </c>
      <c r="AD18" s="2">
        <f>AC18+G18</f>
        <v>7752.4800000000005</v>
      </c>
      <c r="AE18" s="2">
        <f>IF(R18=TRUE,3000, R18*12)</f>
        <v>360</v>
      </c>
      <c r="AF18" s="2">
        <f>AE18+$G18</f>
        <v>5112.4800000000005</v>
      </c>
      <c r="AG18" s="2">
        <f>IF(U18=TRUE,3000, U18*12)</f>
        <v>3000</v>
      </c>
      <c r="AH18" s="2">
        <f>AG18+$G18</f>
        <v>7752.4800000000005</v>
      </c>
      <c r="AI18" s="2">
        <f>IF(K18=0,0, K18)</f>
        <v>0</v>
      </c>
      <c r="AJ18" s="2">
        <f>AI18+$C18+$G18</f>
        <v>12652.48</v>
      </c>
      <c r="AK18" s="2">
        <f>IF(N18=0,0, N18*52)</f>
        <v>0</v>
      </c>
      <c r="AL18" s="2">
        <f>AK18+$C18+$G18</f>
        <v>12652.48</v>
      </c>
      <c r="AM18" s="2">
        <f>IF(Q18=0,0, Q18*12)</f>
        <v>360</v>
      </c>
      <c r="AN18" s="2">
        <f>AM18+$G18+$C18</f>
        <v>13012.48</v>
      </c>
      <c r="AO18" s="2">
        <f>IF(S18=0,0, S18*12)</f>
        <v>0</v>
      </c>
      <c r="AP18" s="2">
        <f>AO18+$G18+$C18</f>
        <v>12652.48</v>
      </c>
    </row>
    <row r="19" spans="1:42" x14ac:dyDescent="0.3">
      <c r="A19" s="2" t="s">
        <v>19</v>
      </c>
      <c r="B19" s="8">
        <v>427.3</v>
      </c>
      <c r="C19" s="2">
        <v>7900</v>
      </c>
      <c r="D19" s="2">
        <v>15800</v>
      </c>
      <c r="E19" s="2">
        <v>7900</v>
      </c>
      <c r="F19" s="2">
        <v>15800</v>
      </c>
      <c r="G19" s="2">
        <f>B19*12</f>
        <v>5127.6000000000004</v>
      </c>
      <c r="H19" s="8">
        <f>B19*12+E19</f>
        <v>13027.6</v>
      </c>
      <c r="I19" s="8">
        <f>F19+B19*12</f>
        <v>20927.599999999999</v>
      </c>
      <c r="J19" s="2">
        <v>0</v>
      </c>
      <c r="K19" s="2">
        <v>0</v>
      </c>
      <c r="L19" s="2" t="b">
        <v>1</v>
      </c>
      <c r="M19" s="2">
        <v>0</v>
      </c>
      <c r="N19" s="2">
        <v>0</v>
      </c>
      <c r="O19" s="2" t="b">
        <v>1</v>
      </c>
      <c r="P19" s="2">
        <v>0</v>
      </c>
      <c r="Q19" s="2">
        <v>0</v>
      </c>
      <c r="R19" s="2">
        <v>30</v>
      </c>
      <c r="S19" s="2">
        <v>0</v>
      </c>
      <c r="T19" s="2">
        <v>0</v>
      </c>
      <c r="U19" s="2" t="b">
        <v>1</v>
      </c>
      <c r="V19" s="2">
        <f>MAX(S19,P19,M19,J19)</f>
        <v>0</v>
      </c>
      <c r="W19" s="2">
        <f>(F19-D19)</f>
        <v>0</v>
      </c>
      <c r="X19" s="2">
        <f>W19/(1-V19/100)</f>
        <v>0</v>
      </c>
      <c r="Y19" s="2">
        <f>X19+W19</f>
        <v>0</v>
      </c>
      <c r="Z19" s="2">
        <f>X19+I19</f>
        <v>20927.599999999999</v>
      </c>
      <c r="AA19" s="2">
        <f>IF(L19=TRUE,3000, L19)</f>
        <v>3000</v>
      </c>
      <c r="AB19" s="2">
        <f>AA19+G19</f>
        <v>8127.6</v>
      </c>
      <c r="AC19" s="2">
        <f>IF(O19=TRUE,3000, O19*52)</f>
        <v>3000</v>
      </c>
      <c r="AD19" s="2">
        <f>AC19+G19</f>
        <v>8127.6</v>
      </c>
      <c r="AE19" s="2">
        <f>IF(R19=TRUE,3000, R19*12)</f>
        <v>360</v>
      </c>
      <c r="AF19" s="2">
        <f>AE19+$G19</f>
        <v>5487.6</v>
      </c>
      <c r="AG19" s="2">
        <f>IF(U19=TRUE,3000, U19*12)</f>
        <v>3000</v>
      </c>
      <c r="AH19" s="2">
        <f>AG19+$G19</f>
        <v>8127.6</v>
      </c>
      <c r="AI19" s="2">
        <f>IF(K19=0,0, K19)</f>
        <v>0</v>
      </c>
      <c r="AJ19" s="2">
        <f>AI19+$C19+$G19</f>
        <v>13027.6</v>
      </c>
      <c r="AK19" s="2">
        <f>IF(N19=0,0, N19*52)</f>
        <v>0</v>
      </c>
      <c r="AL19" s="2">
        <f>AK19+$C19+$G19</f>
        <v>13027.6</v>
      </c>
      <c r="AM19" s="2">
        <f>IF(Q19=0,0, Q19*12)</f>
        <v>0</v>
      </c>
      <c r="AN19" s="2">
        <f>AM19+$G19+$C19</f>
        <v>13027.6</v>
      </c>
      <c r="AO19" s="2">
        <f>IF(S19=0,0, S19*12)</f>
        <v>0</v>
      </c>
      <c r="AP19" s="2">
        <f>AO19+$G19+$C19</f>
        <v>13027.6</v>
      </c>
    </row>
    <row r="20" spans="1:42" x14ac:dyDescent="0.3">
      <c r="A20" s="2" t="s">
        <v>38</v>
      </c>
      <c r="B20" s="8">
        <v>587.26</v>
      </c>
      <c r="C20" s="2">
        <v>3500</v>
      </c>
      <c r="D20" s="2">
        <v>7000</v>
      </c>
      <c r="E20" s="2">
        <v>6000</v>
      </c>
      <c r="F20" s="2">
        <v>12000</v>
      </c>
      <c r="G20" s="2">
        <f>B20*12</f>
        <v>7047.12</v>
      </c>
      <c r="H20" s="8">
        <f>B20*12+E20</f>
        <v>13047.119999999999</v>
      </c>
      <c r="I20" s="8">
        <f>F20+B20*12</f>
        <v>19047.12</v>
      </c>
      <c r="J20" s="2">
        <v>20</v>
      </c>
      <c r="K20" s="2">
        <v>0</v>
      </c>
      <c r="L20" s="2" t="b">
        <v>1</v>
      </c>
      <c r="M20" s="2">
        <v>0</v>
      </c>
      <c r="N20" s="2">
        <v>10</v>
      </c>
      <c r="O20" s="2">
        <v>10</v>
      </c>
      <c r="P20" s="2">
        <v>50</v>
      </c>
      <c r="Q20" s="2">
        <v>0</v>
      </c>
      <c r="R20" s="2" t="b">
        <v>1</v>
      </c>
      <c r="S20" s="2">
        <v>50</v>
      </c>
      <c r="T20" s="2">
        <v>0</v>
      </c>
      <c r="U20" s="2" t="b">
        <v>1</v>
      </c>
      <c r="V20" s="2">
        <f>MAX(S20,P20,M20,J20)</f>
        <v>50</v>
      </c>
      <c r="W20" s="2">
        <f>(F20-D20)</f>
        <v>5000</v>
      </c>
      <c r="X20" s="2">
        <f>W20/(1-V20/100)</f>
        <v>10000</v>
      </c>
      <c r="Y20" s="2">
        <f>X20+W20</f>
        <v>15000</v>
      </c>
      <c r="Z20" s="2">
        <f>X20+I20</f>
        <v>29047.119999999999</v>
      </c>
      <c r="AA20" s="2">
        <f>IF(L20=TRUE,3000, L20)</f>
        <v>3000</v>
      </c>
      <c r="AB20" s="2">
        <f>AA20+G20</f>
        <v>10047.119999999999</v>
      </c>
      <c r="AC20" s="2">
        <f>IF(O20=TRUE,3000, O20*52)</f>
        <v>520</v>
      </c>
      <c r="AD20" s="2">
        <f>AC20+G20</f>
        <v>7567.12</v>
      </c>
      <c r="AE20" s="2">
        <f>IF(R20=TRUE,3000, R20*12)</f>
        <v>3000</v>
      </c>
      <c r="AF20" s="2">
        <f>AE20+$G20</f>
        <v>10047.119999999999</v>
      </c>
      <c r="AG20" s="2">
        <f>IF(U20=TRUE,3000, U20*12)</f>
        <v>3000</v>
      </c>
      <c r="AH20" s="2">
        <f>AG20+$G20</f>
        <v>10047.119999999999</v>
      </c>
      <c r="AI20" s="2">
        <f>IF(K20=0,0, K20)</f>
        <v>0</v>
      </c>
      <c r="AJ20" s="2">
        <f>AI20+$C20+$G20</f>
        <v>10547.119999999999</v>
      </c>
      <c r="AK20" s="2">
        <f>IF(N20=0,0, N20*52)</f>
        <v>520</v>
      </c>
      <c r="AL20" s="2">
        <f>AK20+$C20+$G20</f>
        <v>11067.119999999999</v>
      </c>
      <c r="AM20" s="2">
        <f>IF(Q20=0,0, Q20*12)</f>
        <v>0</v>
      </c>
      <c r="AN20" s="2">
        <f>AM20+$G20+$C20</f>
        <v>10547.119999999999</v>
      </c>
      <c r="AO20" s="2">
        <f>IF(S20=0,0, S20*12)</f>
        <v>600</v>
      </c>
      <c r="AP20" s="2">
        <f>AO20+$G20+$C20</f>
        <v>11147.119999999999</v>
      </c>
    </row>
    <row r="21" spans="1:42" x14ac:dyDescent="0.3">
      <c r="A21" s="2" t="s">
        <v>87</v>
      </c>
      <c r="B21" s="8">
        <v>592.58000000000004</v>
      </c>
      <c r="C21" s="2">
        <v>3750</v>
      </c>
      <c r="D21" s="2">
        <v>7500</v>
      </c>
      <c r="E21" s="2">
        <v>6000</v>
      </c>
      <c r="F21" s="2">
        <v>12000</v>
      </c>
      <c r="G21" s="2">
        <f>B21*12</f>
        <v>7110.9600000000009</v>
      </c>
      <c r="H21" s="8">
        <f>B21*12+E21</f>
        <v>13110.960000000001</v>
      </c>
      <c r="I21" s="8">
        <f>F21+B21*12</f>
        <v>19110.96</v>
      </c>
      <c r="J21" s="2">
        <v>20</v>
      </c>
      <c r="K21" s="2">
        <v>0</v>
      </c>
      <c r="L21" s="2" t="b">
        <v>1</v>
      </c>
      <c r="M21" s="2">
        <v>0</v>
      </c>
      <c r="N21" s="2">
        <v>25</v>
      </c>
      <c r="O21" s="2">
        <v>25</v>
      </c>
      <c r="P21" s="2">
        <v>0</v>
      </c>
      <c r="Q21" s="2">
        <v>20</v>
      </c>
      <c r="R21" s="2">
        <v>20</v>
      </c>
      <c r="S21" s="2">
        <v>20</v>
      </c>
      <c r="T21" s="2">
        <v>0</v>
      </c>
      <c r="U21" s="2" t="b">
        <v>1</v>
      </c>
      <c r="V21" s="2">
        <f>MAX(S21,P21,M21,J21)</f>
        <v>20</v>
      </c>
      <c r="W21" s="2">
        <f>(F21-D21)</f>
        <v>4500</v>
      </c>
      <c r="X21" s="2">
        <f>W21/(1-V21/100)</f>
        <v>5625</v>
      </c>
      <c r="Y21" s="2">
        <f>X21+W21</f>
        <v>10125</v>
      </c>
      <c r="Z21" s="2">
        <f>X21+I21</f>
        <v>24735.96</v>
      </c>
      <c r="AA21" s="2">
        <f>IF(L21=TRUE,3000, L21)</f>
        <v>3000</v>
      </c>
      <c r="AB21" s="2">
        <f>AA21+G21</f>
        <v>10110.960000000001</v>
      </c>
      <c r="AC21" s="2">
        <f>IF(O21=TRUE,3000, O21*52)</f>
        <v>1300</v>
      </c>
      <c r="AD21" s="2">
        <f>AC21+G21</f>
        <v>8410.9600000000009</v>
      </c>
      <c r="AE21" s="2">
        <f>IF(R21=TRUE,3000, R21*12)</f>
        <v>240</v>
      </c>
      <c r="AF21" s="2">
        <f>AE21+$G21</f>
        <v>7350.9600000000009</v>
      </c>
      <c r="AG21" s="2">
        <f>IF(U21=TRUE,3000, U21*12)</f>
        <v>3000</v>
      </c>
      <c r="AH21" s="2">
        <f>AG21+$G21</f>
        <v>10110.960000000001</v>
      </c>
      <c r="AI21" s="2">
        <f>IF(K21=0,0, K21)</f>
        <v>0</v>
      </c>
      <c r="AJ21" s="2">
        <f>AI21+$C21+$G21</f>
        <v>10860.960000000001</v>
      </c>
      <c r="AK21" s="2">
        <f>IF(N21=0,0, N21*52)</f>
        <v>1300</v>
      </c>
      <c r="AL21" s="2">
        <f>AK21+$C21+$G21</f>
        <v>12160.960000000001</v>
      </c>
      <c r="AM21" s="2">
        <f>IF(Q21=0,0, Q21*12)</f>
        <v>240</v>
      </c>
      <c r="AN21" s="2">
        <f>AM21+$G21+$C21</f>
        <v>11100.960000000001</v>
      </c>
      <c r="AO21" s="2">
        <f>IF(S21=0,0, S21*12)</f>
        <v>240</v>
      </c>
      <c r="AP21" s="2">
        <f>AO21+$G21+$C21</f>
        <v>11100.960000000001</v>
      </c>
    </row>
    <row r="22" spans="1:42" x14ac:dyDescent="0.3">
      <c r="A22" s="2" t="s">
        <v>23</v>
      </c>
      <c r="B22" s="8">
        <v>451.6</v>
      </c>
      <c r="C22" s="2">
        <v>7900</v>
      </c>
      <c r="D22" s="2">
        <v>15800</v>
      </c>
      <c r="E22" s="2">
        <v>7900</v>
      </c>
      <c r="F22" s="2">
        <v>15800</v>
      </c>
      <c r="G22" s="2">
        <f>B22*12</f>
        <v>5419.2000000000007</v>
      </c>
      <c r="H22" s="8">
        <f>B22*12+E22</f>
        <v>13319.2</v>
      </c>
      <c r="I22" s="8">
        <f>F22+B22*12</f>
        <v>21219.200000000001</v>
      </c>
      <c r="J22" s="2">
        <v>0</v>
      </c>
      <c r="K22" s="2">
        <v>0</v>
      </c>
      <c r="L22" s="2" t="b">
        <v>1</v>
      </c>
      <c r="M22" s="2">
        <v>0</v>
      </c>
      <c r="N22" s="2">
        <v>0</v>
      </c>
      <c r="O22" s="2" t="b">
        <v>1</v>
      </c>
      <c r="P22" s="2">
        <v>0</v>
      </c>
      <c r="Q22" s="2">
        <v>0</v>
      </c>
      <c r="R22" s="2" t="b">
        <v>1</v>
      </c>
      <c r="S22" s="2">
        <v>0</v>
      </c>
      <c r="T22" s="2">
        <v>0</v>
      </c>
      <c r="U22" s="2" t="b">
        <v>1</v>
      </c>
      <c r="V22" s="2">
        <f>MAX(S22,P22,M22,J22)</f>
        <v>0</v>
      </c>
      <c r="W22" s="2">
        <f>(F22-D22)</f>
        <v>0</v>
      </c>
      <c r="X22" s="2">
        <f>W22/(1-V22/100)</f>
        <v>0</v>
      </c>
      <c r="Y22" s="2">
        <f>X22+W22</f>
        <v>0</v>
      </c>
      <c r="Z22" s="2">
        <f>X22+I22</f>
        <v>21219.200000000001</v>
      </c>
      <c r="AA22" s="2">
        <f>IF(L22=TRUE,3000, L22)</f>
        <v>3000</v>
      </c>
      <c r="AB22" s="2">
        <f>AA22+G22</f>
        <v>8419.2000000000007</v>
      </c>
      <c r="AC22" s="2">
        <f>IF(O22=TRUE,3000, O22*52)</f>
        <v>3000</v>
      </c>
      <c r="AD22" s="2">
        <f>AC22+G22</f>
        <v>8419.2000000000007</v>
      </c>
      <c r="AE22" s="2">
        <f>IF(R22=TRUE,3000, R22*12)</f>
        <v>3000</v>
      </c>
      <c r="AF22" s="2">
        <f>AE22+$G22</f>
        <v>8419.2000000000007</v>
      </c>
      <c r="AG22" s="2">
        <f>IF(U22=TRUE,3000, U22*12)</f>
        <v>3000</v>
      </c>
      <c r="AH22" s="2">
        <f>AG22+$G22</f>
        <v>8419.2000000000007</v>
      </c>
      <c r="AI22" s="2">
        <f>IF(K22=0,0, K22)</f>
        <v>0</v>
      </c>
      <c r="AJ22" s="2">
        <f>AI22+$C22+$G22</f>
        <v>13319.2</v>
      </c>
      <c r="AK22" s="2">
        <f>IF(N22=0,0, N22*52)</f>
        <v>0</v>
      </c>
      <c r="AL22" s="2">
        <f>AK22+$C22+$G22</f>
        <v>13319.2</v>
      </c>
      <c r="AM22" s="2">
        <f>IF(Q22=0,0, Q22*12)</f>
        <v>0</v>
      </c>
      <c r="AN22" s="2">
        <f>AM22+$G22+$C22</f>
        <v>13319.2</v>
      </c>
      <c r="AO22" s="2">
        <f>IF(S22=0,0, S22*12)</f>
        <v>0</v>
      </c>
      <c r="AP22" s="2">
        <f>AO22+$G22+$C22</f>
        <v>13319.2</v>
      </c>
    </row>
    <row r="23" spans="1:42" x14ac:dyDescent="0.3">
      <c r="A23" s="2" t="s">
        <v>24</v>
      </c>
      <c r="B23" s="8">
        <v>457.96</v>
      </c>
      <c r="C23" s="2">
        <v>7900</v>
      </c>
      <c r="D23" s="2">
        <v>15800</v>
      </c>
      <c r="E23" s="2">
        <v>7900</v>
      </c>
      <c r="F23" s="2">
        <v>15800</v>
      </c>
      <c r="G23" s="2">
        <f>B23*12</f>
        <v>5495.5199999999995</v>
      </c>
      <c r="H23" s="8">
        <f>B23*12+E23</f>
        <v>13395.52</v>
      </c>
      <c r="I23" s="8">
        <f>F23+B23*12</f>
        <v>21295.52</v>
      </c>
      <c r="J23" s="2">
        <v>0</v>
      </c>
      <c r="K23" s="2">
        <v>0</v>
      </c>
      <c r="L23" s="2" t="b">
        <v>1</v>
      </c>
      <c r="M23" s="2">
        <v>0</v>
      </c>
      <c r="N23" s="2">
        <v>0</v>
      </c>
      <c r="O23" s="2" t="b">
        <v>1</v>
      </c>
      <c r="P23" s="2">
        <v>0</v>
      </c>
      <c r="Q23" s="2">
        <v>0</v>
      </c>
      <c r="R23" s="2" t="b">
        <v>1</v>
      </c>
      <c r="S23" s="2">
        <v>0</v>
      </c>
      <c r="T23" s="2">
        <v>0</v>
      </c>
      <c r="U23" s="2" t="b">
        <v>1</v>
      </c>
      <c r="V23" s="2">
        <f>MAX(S23,P23,M23,J23)</f>
        <v>0</v>
      </c>
      <c r="W23" s="2">
        <f>(F23-D23)</f>
        <v>0</v>
      </c>
      <c r="X23" s="2">
        <f>W23/(1-V23/100)</f>
        <v>0</v>
      </c>
      <c r="Y23" s="2">
        <f>X23+W23</f>
        <v>0</v>
      </c>
      <c r="Z23" s="2">
        <f>X23+I23</f>
        <v>21295.52</v>
      </c>
      <c r="AA23" s="2">
        <f>IF(L23=TRUE,3000, L23)</f>
        <v>3000</v>
      </c>
      <c r="AB23" s="2">
        <f>AA23+G23</f>
        <v>8495.52</v>
      </c>
      <c r="AC23" s="2">
        <f>IF(O23=TRUE,3000, O23*52)</f>
        <v>3000</v>
      </c>
      <c r="AD23" s="2">
        <f>AC23+G23</f>
        <v>8495.52</v>
      </c>
      <c r="AE23" s="2">
        <f>IF(R23=TRUE,3000, R23*12)</f>
        <v>3000</v>
      </c>
      <c r="AF23" s="2">
        <f>AE23+$G23</f>
        <v>8495.52</v>
      </c>
      <c r="AG23" s="2">
        <f>IF(U23=TRUE,3000, U23*12)</f>
        <v>3000</v>
      </c>
      <c r="AH23" s="2">
        <f>AG23+$G23</f>
        <v>8495.52</v>
      </c>
      <c r="AI23" s="2">
        <f>IF(K23=0,0, K23)</f>
        <v>0</v>
      </c>
      <c r="AJ23" s="2">
        <f>AI23+$C23+$G23</f>
        <v>13395.52</v>
      </c>
      <c r="AK23" s="2">
        <f>IF(N23=0,0, N23*52)</f>
        <v>0</v>
      </c>
      <c r="AL23" s="2">
        <f>AK23+$C23+$G23</f>
        <v>13395.52</v>
      </c>
      <c r="AM23" s="2">
        <f>IF(Q23=0,0, Q23*12)</f>
        <v>0</v>
      </c>
      <c r="AN23" s="2">
        <f>AM23+$G23+$C23</f>
        <v>13395.52</v>
      </c>
      <c r="AO23" s="2">
        <f>IF(S23=0,0, S23*12)</f>
        <v>0</v>
      </c>
      <c r="AP23" s="2">
        <f>AO23+$G23+$C23</f>
        <v>13395.52</v>
      </c>
    </row>
    <row r="24" spans="1:42" x14ac:dyDescent="0.3">
      <c r="A24" s="2" t="s">
        <v>25</v>
      </c>
      <c r="B24" s="8">
        <v>462.76</v>
      </c>
      <c r="C24" s="2">
        <v>4500</v>
      </c>
      <c r="D24" s="2">
        <v>9000</v>
      </c>
      <c r="E24" s="2">
        <v>7900</v>
      </c>
      <c r="F24" s="2">
        <v>15800</v>
      </c>
      <c r="G24" s="2">
        <f>B24*12</f>
        <v>5553.12</v>
      </c>
      <c r="H24" s="8">
        <f>B24*12+E24</f>
        <v>13453.119999999999</v>
      </c>
      <c r="I24" s="8">
        <f>F24+B24*12</f>
        <v>21353.119999999999</v>
      </c>
      <c r="J24" s="2">
        <v>50</v>
      </c>
      <c r="K24" s="2">
        <v>0</v>
      </c>
      <c r="L24" s="2" t="b">
        <v>1</v>
      </c>
      <c r="M24" s="2">
        <v>50</v>
      </c>
      <c r="N24" s="2">
        <v>0</v>
      </c>
      <c r="O24" s="2" t="b">
        <v>1</v>
      </c>
      <c r="P24" s="2">
        <v>50</v>
      </c>
      <c r="Q24" s="2">
        <v>0</v>
      </c>
      <c r="R24" s="2" t="b">
        <v>1</v>
      </c>
      <c r="S24" s="2">
        <v>50</v>
      </c>
      <c r="T24" s="2">
        <v>0</v>
      </c>
      <c r="U24" s="2" t="b">
        <v>1</v>
      </c>
      <c r="V24" s="2">
        <f>MAX(S24,P24,M24,J24)</f>
        <v>50</v>
      </c>
      <c r="W24" s="2">
        <f>(F24-D24)</f>
        <v>6800</v>
      </c>
      <c r="X24" s="2">
        <f>W24/(1-V24/100)</f>
        <v>13600</v>
      </c>
      <c r="Y24" s="2">
        <f>X24+W24</f>
        <v>20400</v>
      </c>
      <c r="Z24" s="2">
        <f>X24+I24</f>
        <v>34953.119999999995</v>
      </c>
      <c r="AA24" s="2">
        <f>IF(L24=TRUE,3000, L24)</f>
        <v>3000</v>
      </c>
      <c r="AB24" s="2">
        <f>AA24+G24</f>
        <v>8553.119999999999</v>
      </c>
      <c r="AC24" s="2">
        <f>IF(O24=TRUE,3000, O24*52)</f>
        <v>3000</v>
      </c>
      <c r="AD24" s="2">
        <f>AC24+G24</f>
        <v>8553.119999999999</v>
      </c>
      <c r="AE24" s="2">
        <f>IF(R24=TRUE,3000, R24*12)</f>
        <v>3000</v>
      </c>
      <c r="AF24" s="2">
        <f>AE24+$G24</f>
        <v>8553.119999999999</v>
      </c>
      <c r="AG24" s="2">
        <f>IF(U24=TRUE,3000, U24*12)</f>
        <v>3000</v>
      </c>
      <c r="AH24" s="2">
        <f>AG24+$G24</f>
        <v>8553.119999999999</v>
      </c>
      <c r="AI24" s="2">
        <f>IF(K24=0,0, K24)</f>
        <v>0</v>
      </c>
      <c r="AJ24" s="2">
        <f>AI24+$C24+$G24</f>
        <v>10053.119999999999</v>
      </c>
      <c r="AK24" s="2">
        <f>IF(N24=0,0, N24*52)</f>
        <v>0</v>
      </c>
      <c r="AL24" s="2">
        <f>AK24+$C24+$G24</f>
        <v>10053.119999999999</v>
      </c>
      <c r="AM24" s="2">
        <f>IF(Q24=0,0, Q24*12)</f>
        <v>0</v>
      </c>
      <c r="AN24" s="2">
        <f>AM24+$G24+$C24</f>
        <v>10053.119999999999</v>
      </c>
      <c r="AO24" s="2">
        <f>IF(S24=0,0, S24*12)</f>
        <v>600</v>
      </c>
      <c r="AP24" s="2">
        <f>AO24+$G24+$C24</f>
        <v>10653.119999999999</v>
      </c>
    </row>
    <row r="25" spans="1:42" x14ac:dyDescent="0.3">
      <c r="A25" s="2" t="s">
        <v>66</v>
      </c>
      <c r="B25" s="8">
        <v>678.06</v>
      </c>
      <c r="C25" s="2">
        <v>4000</v>
      </c>
      <c r="D25" s="2">
        <v>8000</v>
      </c>
      <c r="E25" s="2">
        <v>5500</v>
      </c>
      <c r="F25" s="2">
        <v>11000</v>
      </c>
      <c r="G25" s="2">
        <f>B25*12</f>
        <v>8136.7199999999993</v>
      </c>
      <c r="H25" s="8">
        <f>B25*12+E25</f>
        <v>13636.72</v>
      </c>
      <c r="I25" s="8">
        <f>F25+B25*12</f>
        <v>19136.72</v>
      </c>
      <c r="J25" s="2">
        <v>40</v>
      </c>
      <c r="K25" s="2">
        <v>0</v>
      </c>
      <c r="L25" s="2" t="b">
        <v>1</v>
      </c>
      <c r="M25" s="2">
        <v>0</v>
      </c>
      <c r="N25" s="2">
        <v>14</v>
      </c>
      <c r="O25" s="2" t="b">
        <v>1</v>
      </c>
      <c r="P25" s="2">
        <v>0</v>
      </c>
      <c r="Q25" s="2">
        <v>35</v>
      </c>
      <c r="R25" s="2" t="b">
        <v>1</v>
      </c>
      <c r="S25" s="2">
        <v>0</v>
      </c>
      <c r="T25" s="2">
        <v>55</v>
      </c>
      <c r="U25" s="2" t="b">
        <v>1</v>
      </c>
      <c r="V25" s="2">
        <f>MAX(S25,P25,M25,J25)</f>
        <v>40</v>
      </c>
      <c r="W25" s="2">
        <f>(F25-D25)</f>
        <v>3000</v>
      </c>
      <c r="X25" s="2">
        <f>W25*(1-V25/100)</f>
        <v>1800</v>
      </c>
      <c r="Y25" s="2">
        <f>X25+W25</f>
        <v>4800</v>
      </c>
      <c r="Z25" s="2">
        <f>X25+I25</f>
        <v>20936.72</v>
      </c>
      <c r="AA25" s="2">
        <f>IF(L25=TRUE,3000, L25)</f>
        <v>3000</v>
      </c>
      <c r="AB25" s="2">
        <f>AA25+G25</f>
        <v>11136.72</v>
      </c>
      <c r="AC25" s="2">
        <f>IF(O25=TRUE,3000, O25*52)</f>
        <v>3000</v>
      </c>
      <c r="AD25" s="2">
        <f>AC25+G25</f>
        <v>11136.72</v>
      </c>
      <c r="AE25" s="2">
        <f>IF(R25=TRUE,3000, R25*12)</f>
        <v>3000</v>
      </c>
      <c r="AF25" s="2">
        <f>AE25+$G25</f>
        <v>11136.72</v>
      </c>
      <c r="AG25" s="2">
        <f>IF(U25=TRUE,3000, U25*12)</f>
        <v>3000</v>
      </c>
      <c r="AH25" s="2">
        <f>AG25+$G25</f>
        <v>11136.72</v>
      </c>
      <c r="AI25" s="2">
        <f>IF(K25=0,0, K25)</f>
        <v>0</v>
      </c>
      <c r="AJ25" s="2">
        <f>AI25+$C25+$G25</f>
        <v>12136.72</v>
      </c>
      <c r="AK25" s="2">
        <f>IF(N25=0,0, N25*52)</f>
        <v>728</v>
      </c>
      <c r="AL25" s="2">
        <f>AK25+$C25+$G25</f>
        <v>12864.72</v>
      </c>
      <c r="AM25" s="2">
        <f>IF(Q25=0,0, Q25*12)</f>
        <v>420</v>
      </c>
      <c r="AN25" s="2">
        <f>AM25+$G25+$C25</f>
        <v>12556.72</v>
      </c>
      <c r="AO25" s="2">
        <f>IF(S25=0,0, S25*12)</f>
        <v>0</v>
      </c>
      <c r="AP25" s="2">
        <f>AO25+$G25+$C25</f>
        <v>12136.72</v>
      </c>
    </row>
    <row r="26" spans="1:42" x14ac:dyDescent="0.3">
      <c r="A26" s="2" t="s">
        <v>33</v>
      </c>
      <c r="B26" s="8">
        <v>551.1</v>
      </c>
      <c r="C26" s="2">
        <v>3300</v>
      </c>
      <c r="D26" s="2">
        <v>6600</v>
      </c>
      <c r="E26" s="2">
        <v>7300</v>
      </c>
      <c r="F26" s="2">
        <v>14600</v>
      </c>
      <c r="G26" s="2">
        <f>B26*12</f>
        <v>6613.2000000000007</v>
      </c>
      <c r="H26" s="8">
        <f>B26*12+E26</f>
        <v>13913.2</v>
      </c>
      <c r="I26" s="8">
        <f>F26+B26*12</f>
        <v>21213.200000000001</v>
      </c>
      <c r="J26" s="2">
        <v>30</v>
      </c>
      <c r="K26" s="2">
        <v>250</v>
      </c>
      <c r="L26" s="2" t="b">
        <v>1</v>
      </c>
      <c r="M26" s="2">
        <v>0</v>
      </c>
      <c r="N26" s="2">
        <v>4</v>
      </c>
      <c r="O26" s="2" t="b">
        <v>1</v>
      </c>
      <c r="P26" s="2">
        <v>0</v>
      </c>
      <c r="Q26" s="2">
        <v>30</v>
      </c>
      <c r="R26" s="2">
        <v>30</v>
      </c>
      <c r="S26" s="2">
        <v>0</v>
      </c>
      <c r="T26" s="2">
        <v>50</v>
      </c>
      <c r="U26" s="2" t="b">
        <v>1</v>
      </c>
      <c r="V26" s="2">
        <f>MAX(S26,P26,M26,J26)</f>
        <v>30</v>
      </c>
      <c r="W26" s="2">
        <f>(F26-D26)</f>
        <v>8000</v>
      </c>
      <c r="X26" s="2">
        <f>W26*(1-V26/100)</f>
        <v>5600</v>
      </c>
      <c r="Y26" s="2">
        <f>X26+W26</f>
        <v>13600</v>
      </c>
      <c r="Z26" s="2">
        <f>X26+I26</f>
        <v>26813.200000000001</v>
      </c>
      <c r="AA26" s="2">
        <f>IF(L26=TRUE,3000, L26)</f>
        <v>3000</v>
      </c>
      <c r="AB26" s="2">
        <f>AA26+G26</f>
        <v>9613.2000000000007</v>
      </c>
      <c r="AC26" s="2">
        <f>IF(O26=TRUE,3000, O26*52)</f>
        <v>3000</v>
      </c>
      <c r="AD26" s="2">
        <f>AC26+G26</f>
        <v>9613.2000000000007</v>
      </c>
      <c r="AE26" s="2">
        <f>IF(R26=TRUE,3000, R26*12)</f>
        <v>360</v>
      </c>
      <c r="AF26" s="2">
        <f>AE26+$G26</f>
        <v>6973.2000000000007</v>
      </c>
      <c r="AG26" s="2">
        <f>IF(U26=TRUE,3000, U26*12)</f>
        <v>3000</v>
      </c>
      <c r="AH26" s="2">
        <f>AG26+$G26</f>
        <v>9613.2000000000007</v>
      </c>
      <c r="AI26" s="2">
        <f>IF(K26=0,0, K26)</f>
        <v>250</v>
      </c>
      <c r="AJ26" s="2">
        <f>AI26+$C26+$G26</f>
        <v>10163.200000000001</v>
      </c>
      <c r="AK26" s="2">
        <f>IF(N26=0,0, N26*52)</f>
        <v>208</v>
      </c>
      <c r="AL26" s="2">
        <f>AK26+$C26+$G26</f>
        <v>10121.200000000001</v>
      </c>
      <c r="AM26" s="2">
        <f>IF(Q26=0,0, Q26*12)</f>
        <v>360</v>
      </c>
      <c r="AN26" s="2">
        <f>AM26+$G26+$C26</f>
        <v>10273.200000000001</v>
      </c>
      <c r="AO26" s="2">
        <f>IF(S26=0,0, S26*12)</f>
        <v>0</v>
      </c>
      <c r="AP26" s="2">
        <f>AO26+$G26+$C26</f>
        <v>9913.2000000000007</v>
      </c>
    </row>
    <row r="27" spans="1:42" x14ac:dyDescent="0.3">
      <c r="A27" s="2" t="s">
        <v>29</v>
      </c>
      <c r="B27" s="8">
        <v>506.7</v>
      </c>
      <c r="C27" s="2">
        <v>7900</v>
      </c>
      <c r="D27" s="2">
        <v>15800</v>
      </c>
      <c r="E27" s="2">
        <v>7900</v>
      </c>
      <c r="F27" s="2">
        <v>15800</v>
      </c>
      <c r="G27" s="2">
        <f>B27*12</f>
        <v>6080.4</v>
      </c>
      <c r="H27" s="8">
        <f>B27*12+E27</f>
        <v>13980.4</v>
      </c>
      <c r="I27" s="8">
        <f>F27+B27*12</f>
        <v>21880.400000000001</v>
      </c>
      <c r="J27" s="2">
        <v>0</v>
      </c>
      <c r="K27" s="2">
        <v>0</v>
      </c>
      <c r="L27" s="2" t="b">
        <v>1</v>
      </c>
      <c r="M27" s="2">
        <v>0</v>
      </c>
      <c r="N27" s="2">
        <v>0</v>
      </c>
      <c r="O27" s="2" t="b">
        <v>1</v>
      </c>
      <c r="P27" s="2">
        <v>0</v>
      </c>
      <c r="Q27" s="2">
        <v>0</v>
      </c>
      <c r="R27" s="2">
        <v>30</v>
      </c>
      <c r="S27" s="2">
        <v>0</v>
      </c>
      <c r="T27" s="2">
        <v>0</v>
      </c>
      <c r="U27" s="2" t="b">
        <v>1</v>
      </c>
      <c r="V27" s="2">
        <f>MAX(S27,P27,M27,J27)</f>
        <v>0</v>
      </c>
      <c r="W27" s="2">
        <f>(F27-D27)</f>
        <v>0</v>
      </c>
      <c r="X27" s="2">
        <f>W27*(1-V27/100)</f>
        <v>0</v>
      </c>
      <c r="Y27" s="2">
        <f>X27+W27</f>
        <v>0</v>
      </c>
      <c r="Z27" s="2">
        <f>X27+I27</f>
        <v>21880.400000000001</v>
      </c>
      <c r="AA27" s="2">
        <f>IF(L27=TRUE,3000, L27)</f>
        <v>3000</v>
      </c>
      <c r="AB27" s="2">
        <f>AA27+G27</f>
        <v>9080.4</v>
      </c>
      <c r="AC27" s="2">
        <f>IF(O27=TRUE,3000, O27*52)</f>
        <v>3000</v>
      </c>
      <c r="AD27" s="2">
        <f>AC27+G27</f>
        <v>9080.4</v>
      </c>
      <c r="AE27" s="2">
        <f>IF(R27=TRUE,3000, R27*12)</f>
        <v>360</v>
      </c>
      <c r="AF27" s="2">
        <f>AE27+$G27</f>
        <v>6440.4</v>
      </c>
      <c r="AG27" s="2">
        <f>IF(U27=TRUE,3000, U27*12)</f>
        <v>3000</v>
      </c>
      <c r="AH27" s="2">
        <f>AG27+$G27</f>
        <v>9080.4</v>
      </c>
      <c r="AI27" s="2">
        <f>IF(K27=0,0, K27)</f>
        <v>0</v>
      </c>
      <c r="AJ27" s="2">
        <f>AI27+$C27+$G27</f>
        <v>13980.4</v>
      </c>
      <c r="AK27" s="2">
        <f>IF(N27=0,0, N27*52)</f>
        <v>0</v>
      </c>
      <c r="AL27" s="2">
        <f>AK27+$C27+$G27</f>
        <v>13980.4</v>
      </c>
      <c r="AM27" s="2">
        <f>IF(Q27=0,0, Q27*12)</f>
        <v>0</v>
      </c>
      <c r="AN27" s="2">
        <f>AM27+$G27+$C27</f>
        <v>13980.4</v>
      </c>
      <c r="AO27" s="2">
        <f>IF(S27=0,0, S27*12)</f>
        <v>0</v>
      </c>
      <c r="AP27" s="2">
        <f>AO27+$G27+$C27</f>
        <v>13980.4</v>
      </c>
    </row>
    <row r="28" spans="1:42" x14ac:dyDescent="0.3">
      <c r="A28" s="2" t="s">
        <v>42</v>
      </c>
      <c r="B28" s="8">
        <v>613.67999999999995</v>
      </c>
      <c r="C28" s="2">
        <v>3000</v>
      </c>
      <c r="D28" s="2">
        <v>6000</v>
      </c>
      <c r="E28" s="2">
        <v>6650</v>
      </c>
      <c r="F28" s="2">
        <v>13300</v>
      </c>
      <c r="G28" s="2">
        <f>B28*12</f>
        <v>7364.16</v>
      </c>
      <c r="H28" s="8">
        <f>B28*12+E28</f>
        <v>14014.16</v>
      </c>
      <c r="I28" s="8">
        <f>F28+B28*12</f>
        <v>20664.16</v>
      </c>
      <c r="J28" s="2">
        <v>40</v>
      </c>
      <c r="K28" s="2">
        <v>0</v>
      </c>
      <c r="L28" s="2" t="b">
        <v>1</v>
      </c>
      <c r="M28" s="2">
        <v>40</v>
      </c>
      <c r="N28" s="2">
        <v>0</v>
      </c>
      <c r="O28" s="2" t="b">
        <v>1</v>
      </c>
      <c r="P28" s="2">
        <v>40</v>
      </c>
      <c r="Q28" s="2">
        <v>0</v>
      </c>
      <c r="R28" s="2" t="b">
        <v>1</v>
      </c>
      <c r="S28" s="2">
        <v>40</v>
      </c>
      <c r="T28" s="2">
        <v>0</v>
      </c>
      <c r="U28" s="2" t="b">
        <v>1</v>
      </c>
      <c r="V28" s="2">
        <f>MAX(S28,P28,M28,J28)</f>
        <v>40</v>
      </c>
      <c r="W28" s="2">
        <f>(F28-D28)</f>
        <v>7300</v>
      </c>
      <c r="X28" s="2">
        <f>W28*(1-V28/100)</f>
        <v>4380</v>
      </c>
      <c r="Y28" s="2">
        <f>X28+W28</f>
        <v>11680</v>
      </c>
      <c r="Z28" s="2">
        <f>X28+I28</f>
        <v>25044.16</v>
      </c>
      <c r="AA28" s="2">
        <f>IF(L28=TRUE,3000, L28)</f>
        <v>3000</v>
      </c>
      <c r="AB28" s="2">
        <f>AA28+G28</f>
        <v>10364.16</v>
      </c>
      <c r="AC28" s="2">
        <f>IF(O28=TRUE,3000, O28*52)</f>
        <v>3000</v>
      </c>
      <c r="AD28" s="2">
        <f>AC28+G28</f>
        <v>10364.16</v>
      </c>
      <c r="AE28" s="2">
        <f>IF(R28=TRUE,3000, R28*12)</f>
        <v>3000</v>
      </c>
      <c r="AF28" s="2">
        <f>AE28+$G28</f>
        <v>10364.16</v>
      </c>
      <c r="AG28" s="2">
        <f>IF(U28=TRUE,3000, U28*12)</f>
        <v>3000</v>
      </c>
      <c r="AH28" s="2">
        <f>AG28+$G28</f>
        <v>10364.16</v>
      </c>
      <c r="AI28" s="2">
        <f>IF(K28=0,0, K28)</f>
        <v>0</v>
      </c>
      <c r="AJ28" s="2">
        <f>AI28+$C28+$G28</f>
        <v>10364.16</v>
      </c>
      <c r="AK28" s="2">
        <f>IF(N28=0,0, N28*52)</f>
        <v>0</v>
      </c>
      <c r="AL28" s="2">
        <f>AK28+$C28+$G28</f>
        <v>10364.16</v>
      </c>
      <c r="AM28" s="2">
        <f>IF(Q28=0,0, Q28*12)</f>
        <v>0</v>
      </c>
      <c r="AN28" s="2">
        <f>AM28+$G28+$C28</f>
        <v>10364.16</v>
      </c>
      <c r="AO28" s="2">
        <f>IF(S28=0,0, S28*12)</f>
        <v>480</v>
      </c>
      <c r="AP28" s="2">
        <f>AO28+$G28+$C28</f>
        <v>10844.16</v>
      </c>
    </row>
    <row r="29" spans="1:42" x14ac:dyDescent="0.3">
      <c r="A29" s="2" t="s">
        <v>88</v>
      </c>
      <c r="B29" s="8">
        <v>526.05999999999995</v>
      </c>
      <c r="C29" s="2">
        <v>5000</v>
      </c>
      <c r="D29" s="2">
        <v>10000</v>
      </c>
      <c r="E29" s="2">
        <v>7900</v>
      </c>
      <c r="F29" s="2">
        <v>15800</v>
      </c>
      <c r="G29" s="2">
        <f>B29*12</f>
        <v>6312.7199999999993</v>
      </c>
      <c r="H29" s="8">
        <f>B29*12+E29</f>
        <v>14212.72</v>
      </c>
      <c r="I29" s="8">
        <f>F29+B29*12</f>
        <v>22112.720000000001</v>
      </c>
      <c r="J29" s="2">
        <v>30</v>
      </c>
      <c r="K29" s="2">
        <v>0</v>
      </c>
      <c r="L29" s="2" t="b">
        <v>1</v>
      </c>
      <c r="M29" s="2">
        <v>0</v>
      </c>
      <c r="N29" s="2">
        <v>10</v>
      </c>
      <c r="O29" s="2">
        <v>10</v>
      </c>
      <c r="P29" s="2">
        <v>0</v>
      </c>
      <c r="Q29" s="2">
        <v>20</v>
      </c>
      <c r="R29" s="2">
        <v>20</v>
      </c>
      <c r="S29" s="2">
        <v>30</v>
      </c>
      <c r="T29" s="2">
        <v>0</v>
      </c>
      <c r="U29" s="2" t="b">
        <v>1</v>
      </c>
      <c r="V29" s="2">
        <f>MAX(S29,P29,M29,J29)</f>
        <v>30</v>
      </c>
      <c r="W29" s="2">
        <f>(F29-D29)</f>
        <v>5800</v>
      </c>
      <c r="X29" s="2">
        <f>W29*(1-V29/100)</f>
        <v>4059.9999999999995</v>
      </c>
      <c r="Y29" s="2">
        <f>X29+W29</f>
        <v>9860</v>
      </c>
      <c r="Z29" s="2">
        <f>X29+I29</f>
        <v>26172.720000000001</v>
      </c>
      <c r="AA29" s="2">
        <f>IF(L29=TRUE,3000, L29)</f>
        <v>3000</v>
      </c>
      <c r="AB29" s="2">
        <f>AA29+G29</f>
        <v>9312.7199999999993</v>
      </c>
      <c r="AC29" s="2">
        <f>IF(O29=TRUE,3000, O29*52)</f>
        <v>520</v>
      </c>
      <c r="AD29" s="2">
        <f>AC29+G29</f>
        <v>6832.7199999999993</v>
      </c>
      <c r="AE29" s="2">
        <f>IF(R29=TRUE,3000, R29*12)</f>
        <v>240</v>
      </c>
      <c r="AF29" s="2">
        <f>AE29+$G29</f>
        <v>6552.7199999999993</v>
      </c>
      <c r="AG29" s="2">
        <f>IF(U29=TRUE,3000, U29*12)</f>
        <v>3000</v>
      </c>
      <c r="AH29" s="2">
        <f>AG29+$G29</f>
        <v>9312.7199999999993</v>
      </c>
      <c r="AI29" s="2">
        <f>IF(K29=0,0, K29)</f>
        <v>0</v>
      </c>
      <c r="AJ29" s="2">
        <f>AI29+$C29+$G29</f>
        <v>11312.72</v>
      </c>
      <c r="AK29" s="2">
        <f>IF(N29=0,0, N29*52)</f>
        <v>520</v>
      </c>
      <c r="AL29" s="2">
        <f>AK29+$C29+$G29</f>
        <v>11832.72</v>
      </c>
      <c r="AM29" s="2">
        <f>IF(Q29=0,0, Q29*12)</f>
        <v>240</v>
      </c>
      <c r="AN29" s="2">
        <f>AM29+$G29+$C29</f>
        <v>11552.72</v>
      </c>
      <c r="AO29" s="2">
        <f>IF(S29=0,0, S29*12)</f>
        <v>360</v>
      </c>
      <c r="AP29" s="2">
        <f>AO29+$G29+$C29</f>
        <v>11672.72</v>
      </c>
    </row>
    <row r="30" spans="1:42" x14ac:dyDescent="0.3">
      <c r="A30" s="2" t="s">
        <v>68</v>
      </c>
      <c r="B30" s="8">
        <v>687.44</v>
      </c>
      <c r="C30" s="2">
        <v>3000</v>
      </c>
      <c r="D30" s="2">
        <v>6000</v>
      </c>
      <c r="E30" s="2">
        <v>6000</v>
      </c>
      <c r="F30" s="2">
        <v>12000</v>
      </c>
      <c r="G30" s="2">
        <f>B30*12</f>
        <v>8249.2800000000007</v>
      </c>
      <c r="H30" s="8">
        <f>B30*12+E30</f>
        <v>14249.28</v>
      </c>
      <c r="I30" s="8">
        <f>F30+B30*12</f>
        <v>20249.28</v>
      </c>
      <c r="J30" s="2">
        <v>25</v>
      </c>
      <c r="K30" s="2">
        <v>0</v>
      </c>
      <c r="L30" s="2" t="b">
        <v>1</v>
      </c>
      <c r="M30" s="2">
        <v>0</v>
      </c>
      <c r="N30" s="2">
        <v>20</v>
      </c>
      <c r="O30" s="2">
        <v>20</v>
      </c>
      <c r="P30" s="2">
        <v>0</v>
      </c>
      <c r="Q30" s="2">
        <v>100</v>
      </c>
      <c r="R30" s="2">
        <v>100</v>
      </c>
      <c r="S30" s="2">
        <v>25</v>
      </c>
      <c r="T30" s="2">
        <v>0</v>
      </c>
      <c r="U30" s="2">
        <v>0</v>
      </c>
      <c r="V30" s="2">
        <f>MAX(S30,P30,M30,J30)</f>
        <v>25</v>
      </c>
      <c r="W30" s="2">
        <f>(F30-D30)</f>
        <v>6000</v>
      </c>
      <c r="X30" s="2">
        <f>W30*(1-V30/100)</f>
        <v>4500</v>
      </c>
      <c r="Y30" s="2">
        <f>X30+W30</f>
        <v>10500</v>
      </c>
      <c r="Z30" s="2">
        <f>X30+I30</f>
        <v>24749.279999999999</v>
      </c>
      <c r="AA30" s="2">
        <f>IF(L30=TRUE,3000, L30)</f>
        <v>3000</v>
      </c>
      <c r="AB30" s="2">
        <f>AA30+G30</f>
        <v>11249.28</v>
      </c>
      <c r="AC30" s="2">
        <f>IF(O30=TRUE,3000, O30*52)</f>
        <v>1040</v>
      </c>
      <c r="AD30" s="2">
        <f>AC30+G30</f>
        <v>9289.2800000000007</v>
      </c>
      <c r="AE30" s="2">
        <f>IF(R30=TRUE,3000, R30*12)</f>
        <v>1200</v>
      </c>
      <c r="AF30" s="2">
        <f>AE30+$G30</f>
        <v>9449.2800000000007</v>
      </c>
      <c r="AG30" s="2">
        <f>IF(U30=TRUE,3000, U30*12)</f>
        <v>0</v>
      </c>
      <c r="AH30" s="2">
        <f>AG30+$G30</f>
        <v>8249.2800000000007</v>
      </c>
      <c r="AI30" s="2">
        <f>IF(K30=0,0, K30)</f>
        <v>0</v>
      </c>
      <c r="AJ30" s="2">
        <f>AI30+$C30+$G30</f>
        <v>11249.28</v>
      </c>
      <c r="AK30" s="2">
        <f>IF(N30=0,0, N30*52)</f>
        <v>1040</v>
      </c>
      <c r="AL30" s="2">
        <f>AK30+$C30+$G30</f>
        <v>12289.28</v>
      </c>
      <c r="AM30" s="2">
        <f>IF(Q30=0,0, Q30*12)</f>
        <v>1200</v>
      </c>
      <c r="AN30" s="2">
        <f>AM30+$G30+$C30</f>
        <v>12449.28</v>
      </c>
      <c r="AO30" s="2">
        <f>IF(S30=0,0, S30*12)</f>
        <v>300</v>
      </c>
      <c r="AP30" s="2">
        <f>AO30+$G30+$C30</f>
        <v>11549.28</v>
      </c>
    </row>
    <row r="31" spans="1:42" x14ac:dyDescent="0.3">
      <c r="A31" s="2" t="s">
        <v>31</v>
      </c>
      <c r="B31" s="8">
        <v>533.4</v>
      </c>
      <c r="C31" s="2">
        <v>3200</v>
      </c>
      <c r="D31" s="2">
        <v>6400</v>
      </c>
      <c r="E31" s="2">
        <v>7900</v>
      </c>
      <c r="F31" s="2">
        <v>15800</v>
      </c>
      <c r="G31" s="2">
        <f>B31*12</f>
        <v>6400.7999999999993</v>
      </c>
      <c r="H31" s="8">
        <f>B31*12+E31</f>
        <v>14300.8</v>
      </c>
      <c r="I31" s="8">
        <f>F31+B31*12</f>
        <v>22200.799999999999</v>
      </c>
      <c r="J31" s="2">
        <v>30</v>
      </c>
      <c r="K31" s="2">
        <v>250</v>
      </c>
      <c r="L31" s="2" t="b">
        <v>1</v>
      </c>
      <c r="M31" s="2">
        <v>0</v>
      </c>
      <c r="N31" s="2">
        <v>5</v>
      </c>
      <c r="O31" s="2">
        <v>5</v>
      </c>
      <c r="P31" s="2">
        <v>0</v>
      </c>
      <c r="Q31" s="2">
        <v>30</v>
      </c>
      <c r="R31" s="2">
        <v>30</v>
      </c>
      <c r="S31" s="2">
        <v>0</v>
      </c>
      <c r="T31" s="2">
        <v>45</v>
      </c>
      <c r="U31" s="2" t="b">
        <v>1</v>
      </c>
      <c r="V31" s="2">
        <f>MAX(S31,P31,M31,J31)</f>
        <v>30</v>
      </c>
      <c r="W31" s="2">
        <f>(F31-D31)</f>
        <v>9400</v>
      </c>
      <c r="X31" s="2">
        <f>W31*(1-V31/100)</f>
        <v>6580</v>
      </c>
      <c r="Y31" s="2">
        <f>X31+W31</f>
        <v>15980</v>
      </c>
      <c r="Z31" s="2">
        <f>X31+I31</f>
        <v>28780.799999999999</v>
      </c>
      <c r="AA31" s="2">
        <f>IF(L31=TRUE,3000, L31)</f>
        <v>3000</v>
      </c>
      <c r="AB31" s="2">
        <f>AA31+G31</f>
        <v>9400.7999999999993</v>
      </c>
      <c r="AC31" s="2">
        <f>IF(O31=TRUE,3000, O31*52)</f>
        <v>260</v>
      </c>
      <c r="AD31" s="2">
        <f>AC31+G31</f>
        <v>6660.7999999999993</v>
      </c>
      <c r="AE31" s="2">
        <f>IF(R31=TRUE,3000, R31*12)</f>
        <v>360</v>
      </c>
      <c r="AF31" s="2">
        <f>AE31+$G31</f>
        <v>6760.7999999999993</v>
      </c>
      <c r="AG31" s="2">
        <f>IF(U31=TRUE,3000, U31*12)</f>
        <v>3000</v>
      </c>
      <c r="AH31" s="2">
        <f>AG31+$G31</f>
        <v>9400.7999999999993</v>
      </c>
      <c r="AI31" s="2">
        <f>IF(K31=0,0, K31)</f>
        <v>250</v>
      </c>
      <c r="AJ31" s="2">
        <f>AI31+$C31+$G31</f>
        <v>9850.7999999999993</v>
      </c>
      <c r="AK31" s="2">
        <f>IF(N31=0,0, N31*52)</f>
        <v>260</v>
      </c>
      <c r="AL31" s="2">
        <f>AK31+$C31+$G31</f>
        <v>9860.7999999999993</v>
      </c>
      <c r="AM31" s="2">
        <f>IF(Q31=0,0, Q31*12)</f>
        <v>360</v>
      </c>
      <c r="AN31" s="2">
        <f>AM31+$G31+$C31</f>
        <v>9960.7999999999993</v>
      </c>
      <c r="AO31" s="2">
        <f>IF(S31=0,0, S31*12)</f>
        <v>0</v>
      </c>
      <c r="AP31" s="2">
        <f>AO31+$G31+$C31</f>
        <v>9600.7999999999993</v>
      </c>
    </row>
    <row r="32" spans="1:42" x14ac:dyDescent="0.3">
      <c r="A32" s="2" t="s">
        <v>40</v>
      </c>
      <c r="B32" s="8">
        <v>594.62</v>
      </c>
      <c r="C32" s="2">
        <v>3300</v>
      </c>
      <c r="D32" s="2">
        <v>6600</v>
      </c>
      <c r="E32" s="2">
        <v>7300</v>
      </c>
      <c r="F32" s="2">
        <v>14600</v>
      </c>
      <c r="G32" s="2">
        <f>B32*12</f>
        <v>7135.4400000000005</v>
      </c>
      <c r="H32" s="8">
        <f>B32*12+E32</f>
        <v>14435.44</v>
      </c>
      <c r="I32" s="8">
        <f>F32+B32*12</f>
        <v>21735.440000000002</v>
      </c>
      <c r="J32" s="2">
        <v>30</v>
      </c>
      <c r="K32" s="2">
        <v>250</v>
      </c>
      <c r="L32" s="2" t="b">
        <v>1</v>
      </c>
      <c r="M32" s="2">
        <v>0</v>
      </c>
      <c r="N32" s="2">
        <v>4</v>
      </c>
      <c r="O32" s="2" t="b">
        <v>1</v>
      </c>
      <c r="P32" s="2">
        <v>0</v>
      </c>
      <c r="Q32" s="2">
        <v>30</v>
      </c>
      <c r="R32" s="2">
        <v>30</v>
      </c>
      <c r="S32" s="2">
        <v>0</v>
      </c>
      <c r="T32" s="2">
        <v>30</v>
      </c>
      <c r="U32" s="2" t="b">
        <v>1</v>
      </c>
      <c r="V32" s="2">
        <f>MAX(S32,P32,M32,J32)</f>
        <v>30</v>
      </c>
      <c r="W32" s="2">
        <f>(F32-D32)</f>
        <v>8000</v>
      </c>
      <c r="X32" s="2">
        <f>W32*(1-V32/100)</f>
        <v>5600</v>
      </c>
      <c r="Y32" s="2">
        <f>X32+W32</f>
        <v>13600</v>
      </c>
      <c r="Z32" s="2">
        <f>X32+I32</f>
        <v>27335.440000000002</v>
      </c>
      <c r="AA32" s="2">
        <f>IF(L32=TRUE,3000, L32)</f>
        <v>3000</v>
      </c>
      <c r="AB32" s="2">
        <f>AA32+G32</f>
        <v>10135.44</v>
      </c>
      <c r="AC32" s="2">
        <f>IF(O32=TRUE,3000, O32*52)</f>
        <v>3000</v>
      </c>
      <c r="AD32" s="2">
        <f>AC32+G32</f>
        <v>10135.44</v>
      </c>
      <c r="AE32" s="2">
        <f>IF(R32=TRUE,3000, R32*12)</f>
        <v>360</v>
      </c>
      <c r="AF32" s="2">
        <f>AE32+$G32</f>
        <v>7495.4400000000005</v>
      </c>
      <c r="AG32" s="2">
        <f>IF(U32=TRUE,3000, U32*12)</f>
        <v>3000</v>
      </c>
      <c r="AH32" s="2">
        <f>AG32+$G32</f>
        <v>10135.44</v>
      </c>
      <c r="AI32" s="2">
        <f>IF(K32=0,0, K32)</f>
        <v>250</v>
      </c>
      <c r="AJ32" s="2">
        <f>AI32+$C32+$G32</f>
        <v>10685.44</v>
      </c>
      <c r="AK32" s="2">
        <f>IF(N32=0,0, N32*52)</f>
        <v>208</v>
      </c>
      <c r="AL32" s="2">
        <f>AK32+$C32+$G32</f>
        <v>10643.44</v>
      </c>
      <c r="AM32" s="2">
        <f>IF(Q32=0,0, Q32*12)</f>
        <v>360</v>
      </c>
      <c r="AN32" s="2">
        <f>AM32+$G32+$C32</f>
        <v>10795.44</v>
      </c>
      <c r="AO32" s="2">
        <f>IF(S32=0,0, S32*12)</f>
        <v>0</v>
      </c>
      <c r="AP32" s="2">
        <f>AO32+$G32+$C32</f>
        <v>10435.44</v>
      </c>
    </row>
    <row r="33" spans="1:42" x14ac:dyDescent="0.3">
      <c r="A33" s="2" t="s">
        <v>32</v>
      </c>
      <c r="B33" s="8">
        <v>550.1</v>
      </c>
      <c r="C33" s="2">
        <v>3200</v>
      </c>
      <c r="D33" s="2">
        <v>6400</v>
      </c>
      <c r="E33" s="2">
        <v>7900</v>
      </c>
      <c r="F33" s="2">
        <v>15800</v>
      </c>
      <c r="G33" s="2">
        <f>B33*12</f>
        <v>6601.2000000000007</v>
      </c>
      <c r="H33" s="8">
        <f>B33*12+E33</f>
        <v>14501.2</v>
      </c>
      <c r="I33" s="8">
        <f>F33+B33*12</f>
        <v>22401.200000000001</v>
      </c>
      <c r="J33" s="2">
        <v>30</v>
      </c>
      <c r="K33" s="2">
        <v>250</v>
      </c>
      <c r="L33" s="2" t="b">
        <v>1</v>
      </c>
      <c r="M33" s="2">
        <v>0</v>
      </c>
      <c r="N33" s="2">
        <v>5</v>
      </c>
      <c r="O33" s="2">
        <v>5</v>
      </c>
      <c r="P33" s="2">
        <v>0</v>
      </c>
      <c r="Q33" s="2">
        <v>30</v>
      </c>
      <c r="R33" s="2">
        <v>30</v>
      </c>
      <c r="S33" s="2">
        <v>0</v>
      </c>
      <c r="T33" s="2">
        <v>45</v>
      </c>
      <c r="U33" s="2" t="b">
        <v>1</v>
      </c>
      <c r="V33" s="2">
        <f>MAX(S33,P33,M33,J33)</f>
        <v>30</v>
      </c>
      <c r="W33" s="2">
        <f>(F33-D33)</f>
        <v>9400</v>
      </c>
      <c r="X33" s="2">
        <f>W33*(1-V33/100)</f>
        <v>6580</v>
      </c>
      <c r="Y33" s="2">
        <f>X33+W33</f>
        <v>15980</v>
      </c>
      <c r="Z33" s="2">
        <f>X33+I33</f>
        <v>28981.200000000001</v>
      </c>
      <c r="AA33" s="2">
        <f>IF(L33=TRUE,3000, L33)</f>
        <v>3000</v>
      </c>
      <c r="AB33" s="2">
        <f>AA33+G33</f>
        <v>9601.2000000000007</v>
      </c>
      <c r="AC33" s="2">
        <f>IF(O33=TRUE,3000, O33*52)</f>
        <v>260</v>
      </c>
      <c r="AD33" s="2">
        <f>AC33+G33</f>
        <v>6861.2000000000007</v>
      </c>
      <c r="AE33" s="2">
        <f>IF(R33=TRUE,3000, R33*12)</f>
        <v>360</v>
      </c>
      <c r="AF33" s="2">
        <f>AE33+$G33</f>
        <v>6961.2000000000007</v>
      </c>
      <c r="AG33" s="2">
        <f>IF(U33=TRUE,3000, U33*12)</f>
        <v>3000</v>
      </c>
      <c r="AH33" s="2">
        <f>AG33+$G33</f>
        <v>9601.2000000000007</v>
      </c>
      <c r="AI33" s="2">
        <f>IF(K33=0,0, K33)</f>
        <v>250</v>
      </c>
      <c r="AJ33" s="2">
        <f>AI33+$C33+$G33</f>
        <v>10051.200000000001</v>
      </c>
      <c r="AK33" s="2">
        <f>IF(N33=0,0, N33*52)</f>
        <v>260</v>
      </c>
      <c r="AL33" s="2">
        <f>AK33+$C33+$G33</f>
        <v>10061.200000000001</v>
      </c>
      <c r="AM33" s="2">
        <f>IF(Q33=0,0, Q33*12)</f>
        <v>360</v>
      </c>
      <c r="AN33" s="2">
        <f>AM33+$G33+$C33</f>
        <v>10161.200000000001</v>
      </c>
      <c r="AO33" s="2">
        <f>IF(S33=0,0, S33*12)</f>
        <v>0</v>
      </c>
      <c r="AP33" s="2">
        <f>AO33+$G33+$C33</f>
        <v>9801.2000000000007</v>
      </c>
    </row>
    <row r="34" spans="1:42" x14ac:dyDescent="0.3">
      <c r="A34" s="2" t="s">
        <v>34</v>
      </c>
      <c r="B34" s="8">
        <v>554.44000000000005</v>
      </c>
      <c r="C34" s="2">
        <v>3200</v>
      </c>
      <c r="D34" s="2">
        <v>6400</v>
      </c>
      <c r="E34" s="2">
        <v>7900</v>
      </c>
      <c r="F34" s="2">
        <v>15800</v>
      </c>
      <c r="G34" s="2">
        <f>B34*12</f>
        <v>6653.2800000000007</v>
      </c>
      <c r="H34" s="8">
        <f>B34*12+E34</f>
        <v>14553.28</v>
      </c>
      <c r="I34" s="8">
        <f>F34+B34*12</f>
        <v>22453.279999999999</v>
      </c>
      <c r="J34" s="2">
        <v>30</v>
      </c>
      <c r="K34" s="2">
        <v>250</v>
      </c>
      <c r="L34" s="2" t="b">
        <v>1</v>
      </c>
      <c r="M34" s="2">
        <v>0</v>
      </c>
      <c r="N34" s="2">
        <v>5</v>
      </c>
      <c r="O34" s="2">
        <v>5</v>
      </c>
      <c r="P34" s="2">
        <v>0</v>
      </c>
      <c r="Q34" s="2">
        <v>30</v>
      </c>
      <c r="R34" s="2">
        <v>30</v>
      </c>
      <c r="S34" s="2">
        <v>0</v>
      </c>
      <c r="T34" s="2">
        <v>45</v>
      </c>
      <c r="U34" s="2" t="b">
        <v>1</v>
      </c>
      <c r="V34" s="2">
        <f>MAX(S34,P34,M34,J34)</f>
        <v>30</v>
      </c>
      <c r="W34" s="2">
        <f>(F34-D34)</f>
        <v>9400</v>
      </c>
      <c r="X34" s="2">
        <f>W34*(1-V34/100)</f>
        <v>6580</v>
      </c>
      <c r="Y34" s="2">
        <f>X34+W34</f>
        <v>15980</v>
      </c>
      <c r="Z34" s="2">
        <f>X34+I34</f>
        <v>29033.279999999999</v>
      </c>
      <c r="AA34" s="2">
        <f>IF(L34=TRUE,3000, L34)</f>
        <v>3000</v>
      </c>
      <c r="AB34" s="2">
        <f>AA34+G34</f>
        <v>9653.2800000000007</v>
      </c>
      <c r="AC34" s="2">
        <f>IF(O34=TRUE,3000, O34*52)</f>
        <v>260</v>
      </c>
      <c r="AD34" s="2">
        <f>AC34+G34</f>
        <v>6913.2800000000007</v>
      </c>
      <c r="AE34" s="2">
        <f>IF(R34=TRUE,3000, R34*12)</f>
        <v>360</v>
      </c>
      <c r="AF34" s="2">
        <f>AE34+$G34</f>
        <v>7013.2800000000007</v>
      </c>
      <c r="AG34" s="2">
        <f>IF(U34=TRUE,3000, U34*12)</f>
        <v>3000</v>
      </c>
      <c r="AH34" s="2">
        <f>AG34+$G34</f>
        <v>9653.2800000000007</v>
      </c>
      <c r="AI34" s="2">
        <f>IF(K34=0,0, K34)</f>
        <v>250</v>
      </c>
      <c r="AJ34" s="2">
        <f>AI34+$C34+$G34</f>
        <v>10103.280000000001</v>
      </c>
      <c r="AK34" s="2">
        <f>IF(N34=0,0, N34*52)</f>
        <v>260</v>
      </c>
      <c r="AL34" s="2">
        <f>AK34+$C34+$G34</f>
        <v>10113.280000000001</v>
      </c>
      <c r="AM34" s="2">
        <f>IF(Q34=0,0, Q34*12)</f>
        <v>360</v>
      </c>
      <c r="AN34" s="2">
        <f>AM34+$G34+$C34</f>
        <v>10213.280000000001</v>
      </c>
      <c r="AO34" s="2">
        <f>IF(S34=0,0, S34*12)</f>
        <v>0</v>
      </c>
      <c r="AP34" s="2">
        <f>AO34+$G34+$C34</f>
        <v>9853.2800000000007</v>
      </c>
    </row>
    <row r="35" spans="1:42" x14ac:dyDescent="0.3">
      <c r="A35" s="2" t="s">
        <v>52</v>
      </c>
      <c r="B35" s="8">
        <v>657.32</v>
      </c>
      <c r="C35" s="2">
        <v>6700</v>
      </c>
      <c r="D35" s="2">
        <v>13400</v>
      </c>
      <c r="E35" s="2">
        <v>6700</v>
      </c>
      <c r="F35" s="2">
        <v>13400</v>
      </c>
      <c r="G35" s="2">
        <f>B35*12</f>
        <v>7887.84</v>
      </c>
      <c r="H35" s="8">
        <f>B35*12+E35</f>
        <v>14587.84</v>
      </c>
      <c r="I35" s="8">
        <f>F35+B35*12</f>
        <v>21287.84</v>
      </c>
      <c r="J35" s="2">
        <v>0</v>
      </c>
      <c r="K35" s="2">
        <v>0</v>
      </c>
      <c r="L35" s="2" t="b">
        <v>1</v>
      </c>
      <c r="M35" s="2">
        <v>0</v>
      </c>
      <c r="N35" s="2">
        <v>0</v>
      </c>
      <c r="O35" s="2" t="b">
        <v>1</v>
      </c>
      <c r="P35" s="2">
        <v>0</v>
      </c>
      <c r="Q35" s="2">
        <v>0</v>
      </c>
      <c r="R35" s="2" t="b">
        <v>1</v>
      </c>
      <c r="S35" s="2">
        <v>0</v>
      </c>
      <c r="T35" s="2">
        <v>0</v>
      </c>
      <c r="U35" s="2" t="b">
        <v>1</v>
      </c>
      <c r="V35" s="2">
        <f>MAX(S35,P35,M35,J35)</f>
        <v>0</v>
      </c>
      <c r="W35" s="2">
        <f>(F35-D35)</f>
        <v>0</v>
      </c>
      <c r="X35" s="2">
        <f>W35*(1-V35/100)</f>
        <v>0</v>
      </c>
      <c r="Y35" s="2">
        <f>X35+W35</f>
        <v>0</v>
      </c>
      <c r="Z35" s="2">
        <f>X35+I35</f>
        <v>21287.84</v>
      </c>
      <c r="AA35" s="2">
        <f>IF(L35=TRUE,3000, L35)</f>
        <v>3000</v>
      </c>
      <c r="AB35" s="2">
        <f>AA35+G35</f>
        <v>10887.84</v>
      </c>
      <c r="AC35" s="2">
        <f>IF(O35=TRUE,3000, O35*52)</f>
        <v>3000</v>
      </c>
      <c r="AD35" s="2">
        <f>AC35+G35</f>
        <v>10887.84</v>
      </c>
      <c r="AE35" s="2">
        <f>IF(R35=TRUE,3000, R35*12)</f>
        <v>3000</v>
      </c>
      <c r="AF35" s="2">
        <f>AE35+$G35</f>
        <v>10887.84</v>
      </c>
      <c r="AG35" s="2">
        <f>IF(U35=TRUE,3000, U35*12)</f>
        <v>3000</v>
      </c>
      <c r="AH35" s="2">
        <f>AG35+$G35</f>
        <v>10887.84</v>
      </c>
      <c r="AI35" s="2">
        <f>IF(K35=0,0, K35)</f>
        <v>0</v>
      </c>
      <c r="AJ35" s="2">
        <f>AI35+$C35+$G35</f>
        <v>14587.84</v>
      </c>
      <c r="AK35" s="2">
        <f>IF(N35=0,0, N35*52)</f>
        <v>0</v>
      </c>
      <c r="AL35" s="2">
        <f>AK35+$C35+$G35</f>
        <v>14587.84</v>
      </c>
      <c r="AM35" s="2">
        <f>IF(Q35=0,0, Q35*12)</f>
        <v>0</v>
      </c>
      <c r="AN35" s="2">
        <f>AM35+$G35+$C35</f>
        <v>14587.84</v>
      </c>
      <c r="AO35" s="2">
        <f>IF(S35=0,0, S35*12)</f>
        <v>0</v>
      </c>
      <c r="AP35" s="2">
        <f>AO35+$G35+$C35</f>
        <v>14587.84</v>
      </c>
    </row>
    <row r="36" spans="1:42" x14ac:dyDescent="0.3">
      <c r="A36" s="2" t="s">
        <v>35</v>
      </c>
      <c r="B36" s="8">
        <v>563.14</v>
      </c>
      <c r="C36" s="2">
        <v>2400</v>
      </c>
      <c r="D36" s="2">
        <v>4800</v>
      </c>
      <c r="E36" s="2">
        <v>7900</v>
      </c>
      <c r="F36" s="2">
        <v>15800</v>
      </c>
      <c r="G36" s="2">
        <f>B36*12</f>
        <v>6757.68</v>
      </c>
      <c r="H36" s="8">
        <f>B36*12+E36</f>
        <v>14657.68</v>
      </c>
      <c r="I36" s="8">
        <f>F36+B36*12</f>
        <v>22557.68</v>
      </c>
      <c r="J36" s="2">
        <v>30</v>
      </c>
      <c r="K36" s="2">
        <v>250</v>
      </c>
      <c r="L36" s="2" t="b">
        <v>1</v>
      </c>
      <c r="M36" s="2">
        <v>0</v>
      </c>
      <c r="N36" s="2">
        <v>4</v>
      </c>
      <c r="O36" s="2" t="b">
        <v>1</v>
      </c>
      <c r="P36" s="2">
        <v>0</v>
      </c>
      <c r="Q36" s="2">
        <v>30</v>
      </c>
      <c r="R36" s="2">
        <v>30</v>
      </c>
      <c r="S36" s="2">
        <v>0</v>
      </c>
      <c r="T36" s="2">
        <v>50</v>
      </c>
      <c r="U36" s="2" t="b">
        <v>1</v>
      </c>
      <c r="V36" s="2">
        <f>MAX(S36,P36,M36,J36)</f>
        <v>30</v>
      </c>
      <c r="W36" s="2">
        <f>(F36-D36)</f>
        <v>11000</v>
      </c>
      <c r="X36" s="2">
        <f>W36*(1-V36/100)</f>
        <v>7699.9999999999991</v>
      </c>
      <c r="Y36" s="2">
        <f>X36+W36</f>
        <v>18700</v>
      </c>
      <c r="Z36" s="2">
        <f>X36+I36</f>
        <v>30257.68</v>
      </c>
      <c r="AA36" s="2">
        <f>IF(L36=TRUE,3000, L36)</f>
        <v>3000</v>
      </c>
      <c r="AB36" s="2">
        <f>AA36+G36</f>
        <v>9757.68</v>
      </c>
      <c r="AC36" s="2">
        <f>IF(O36=TRUE,3000, O36*52)</f>
        <v>3000</v>
      </c>
      <c r="AD36" s="2">
        <f>AC36+G36</f>
        <v>9757.68</v>
      </c>
      <c r="AE36" s="2">
        <f>IF(R36=TRUE,3000, R36*12)</f>
        <v>360</v>
      </c>
      <c r="AF36" s="2">
        <f>AE36+$G36</f>
        <v>7117.68</v>
      </c>
      <c r="AG36" s="2">
        <f>IF(U36=TRUE,3000, U36*12)</f>
        <v>3000</v>
      </c>
      <c r="AH36" s="2">
        <f>AG36+$G36</f>
        <v>9757.68</v>
      </c>
      <c r="AI36" s="2">
        <f>IF(K36=0,0, K36)</f>
        <v>250</v>
      </c>
      <c r="AJ36" s="2">
        <f>AI36+$C36+$G36</f>
        <v>9407.68</v>
      </c>
      <c r="AK36" s="2">
        <f>IF(N36=0,0, N36*52)</f>
        <v>208</v>
      </c>
      <c r="AL36" s="2">
        <f>AK36+$C36+$G36</f>
        <v>9365.68</v>
      </c>
      <c r="AM36" s="2">
        <f>IF(Q36=0,0, Q36*12)</f>
        <v>360</v>
      </c>
      <c r="AN36" s="2">
        <f>AM36+$G36+$C36</f>
        <v>9517.68</v>
      </c>
      <c r="AO36" s="2">
        <f>IF(S36=0,0, S36*12)</f>
        <v>0</v>
      </c>
      <c r="AP36" s="2">
        <f>AO36+$G36+$C36</f>
        <v>9157.68</v>
      </c>
    </row>
    <row r="37" spans="1:42" x14ac:dyDescent="0.3">
      <c r="A37" s="2" t="s">
        <v>37</v>
      </c>
      <c r="B37" s="8">
        <v>585.14</v>
      </c>
      <c r="C37" s="2">
        <v>6500</v>
      </c>
      <c r="D37" s="2">
        <v>13000</v>
      </c>
      <c r="E37" s="2">
        <v>7900</v>
      </c>
      <c r="F37" s="2">
        <v>15800</v>
      </c>
      <c r="G37" s="2">
        <f>B37*12</f>
        <v>7021.68</v>
      </c>
      <c r="H37" s="8">
        <f>B37*12+E37</f>
        <v>14921.68</v>
      </c>
      <c r="I37" s="8">
        <f>F37+B37*12</f>
        <v>22821.68</v>
      </c>
      <c r="J37" s="2">
        <v>50</v>
      </c>
      <c r="K37" s="2">
        <v>0</v>
      </c>
      <c r="L37" s="2" t="b">
        <v>1</v>
      </c>
      <c r="M37" s="2">
        <v>0</v>
      </c>
      <c r="N37" s="2">
        <v>30</v>
      </c>
      <c r="O37" s="2">
        <v>30</v>
      </c>
      <c r="P37" s="2">
        <v>50</v>
      </c>
      <c r="Q37" s="2">
        <v>0</v>
      </c>
      <c r="R37" s="2" t="b">
        <v>1</v>
      </c>
      <c r="V37" s="2">
        <f>MAX(S37,P37,M37,J37)</f>
        <v>50</v>
      </c>
      <c r="W37" s="2">
        <f>(F37-D37)</f>
        <v>2800</v>
      </c>
      <c r="X37" s="2">
        <f>W37*(1-V37/100)</f>
        <v>1400</v>
      </c>
      <c r="Y37" s="2">
        <f>X37+W37</f>
        <v>4200</v>
      </c>
      <c r="Z37" s="2">
        <f>X37+I37</f>
        <v>24221.68</v>
      </c>
      <c r="AA37" s="2">
        <f>IF(L37=TRUE,3000, L37)</f>
        <v>3000</v>
      </c>
      <c r="AB37" s="2">
        <f>AA37+G37</f>
        <v>10021.68</v>
      </c>
      <c r="AC37" s="2">
        <f>IF(O37=TRUE,3000, O37*52)</f>
        <v>1560</v>
      </c>
      <c r="AD37" s="2">
        <f>AC37+G37</f>
        <v>8581.68</v>
      </c>
      <c r="AE37" s="2">
        <f>IF(R37=TRUE,3000, R37*12)</f>
        <v>3000</v>
      </c>
      <c r="AF37" s="2">
        <f>AE37+$G37</f>
        <v>10021.68</v>
      </c>
      <c r="AG37" s="2">
        <f>IF(U37=TRUE,3000, U37*12)</f>
        <v>0</v>
      </c>
      <c r="AH37" s="2">
        <f>AG37+$G37</f>
        <v>7021.68</v>
      </c>
      <c r="AI37" s="2">
        <f>IF(K37=0,0, K37)</f>
        <v>0</v>
      </c>
      <c r="AJ37" s="2">
        <f>AI37+$C37+$G37</f>
        <v>13521.68</v>
      </c>
      <c r="AK37" s="2">
        <f>IF(N37=0,0, N37*52)</f>
        <v>1560</v>
      </c>
      <c r="AL37" s="2">
        <f>AK37+$C37+$G37</f>
        <v>15081.68</v>
      </c>
      <c r="AM37" s="2">
        <f>IF(Q37=0,0, Q37*12)</f>
        <v>0</v>
      </c>
      <c r="AN37" s="2">
        <f>AM37+$G37+$C37</f>
        <v>13521.68</v>
      </c>
      <c r="AO37" s="2">
        <f>IF(S37=0,0, S37*12)</f>
        <v>0</v>
      </c>
      <c r="AP37" s="2">
        <f>AO37+$G37+$C37</f>
        <v>13521.68</v>
      </c>
    </row>
    <row r="38" spans="1:42" x14ac:dyDescent="0.3">
      <c r="A38" s="2" t="s">
        <v>76</v>
      </c>
      <c r="B38" s="8">
        <v>834.8</v>
      </c>
      <c r="C38" s="2">
        <v>1400</v>
      </c>
      <c r="D38" s="2">
        <v>2800</v>
      </c>
      <c r="E38" s="2">
        <v>5000</v>
      </c>
      <c r="F38" s="2">
        <v>10000</v>
      </c>
      <c r="G38" s="2">
        <f>B38*12</f>
        <v>10017.599999999999</v>
      </c>
      <c r="H38" s="8">
        <f>B38*12+E38</f>
        <v>15017.599999999999</v>
      </c>
      <c r="I38" s="8">
        <f>F38+B38*12</f>
        <v>20017.599999999999</v>
      </c>
      <c r="J38" s="2">
        <v>20</v>
      </c>
      <c r="K38" s="2">
        <v>0</v>
      </c>
      <c r="L38" s="2" t="b">
        <v>1</v>
      </c>
      <c r="M38" s="2">
        <v>0</v>
      </c>
      <c r="N38" s="2">
        <v>10</v>
      </c>
      <c r="O38" s="2">
        <v>10</v>
      </c>
      <c r="P38" s="2">
        <v>0</v>
      </c>
      <c r="Q38" s="2">
        <v>20</v>
      </c>
      <c r="R38" s="2">
        <v>20</v>
      </c>
      <c r="S38" s="2">
        <v>0</v>
      </c>
      <c r="T38" s="2">
        <v>50</v>
      </c>
      <c r="U38" s="2">
        <v>50</v>
      </c>
      <c r="V38" s="2">
        <f>MAX(S38,P38,M38,J38)</f>
        <v>20</v>
      </c>
      <c r="W38" s="2">
        <f>(F38-D38)</f>
        <v>7200</v>
      </c>
      <c r="X38" s="2">
        <f>W38*(1-V38/100)</f>
        <v>5760</v>
      </c>
      <c r="Y38" s="2">
        <f>X38+W38</f>
        <v>12960</v>
      </c>
      <c r="Z38" s="2">
        <f>X38+I38</f>
        <v>25777.599999999999</v>
      </c>
      <c r="AA38" s="2">
        <f>IF(L38=TRUE,3000, L38)</f>
        <v>3000</v>
      </c>
      <c r="AB38" s="2">
        <f>AA38+G38</f>
        <v>13017.599999999999</v>
      </c>
      <c r="AC38" s="2">
        <f>IF(O38=TRUE,3000, O38*52)</f>
        <v>520</v>
      </c>
      <c r="AD38" s="2">
        <f>AC38+G38</f>
        <v>10537.599999999999</v>
      </c>
      <c r="AE38" s="2">
        <f>IF(R38=TRUE,3000, R38*12)</f>
        <v>240</v>
      </c>
      <c r="AF38" s="2">
        <f>AE38+$G38</f>
        <v>10257.599999999999</v>
      </c>
      <c r="AG38" s="2">
        <f>IF(U38=TRUE,3000, U38*12)</f>
        <v>600</v>
      </c>
      <c r="AH38" s="2">
        <f>AG38+$G38</f>
        <v>10617.599999999999</v>
      </c>
      <c r="AI38" s="2">
        <f>IF(K38=0,0, K38)</f>
        <v>0</v>
      </c>
      <c r="AJ38" s="2">
        <f>AI38+$C38+$G38</f>
        <v>11417.599999999999</v>
      </c>
      <c r="AK38" s="2">
        <f>IF(N38=0,0, N38*52)</f>
        <v>520</v>
      </c>
      <c r="AL38" s="2">
        <f>AK38+$C38+$G38</f>
        <v>11937.599999999999</v>
      </c>
      <c r="AM38" s="2">
        <f>IF(Q38=0,0, Q38*12)</f>
        <v>240</v>
      </c>
      <c r="AN38" s="2">
        <f>AM38+$G38+$C38</f>
        <v>11657.599999999999</v>
      </c>
      <c r="AO38" s="2">
        <f>IF(S38=0,0, S38*12)</f>
        <v>0</v>
      </c>
      <c r="AP38" s="2">
        <f>AO38+$G38+$C38</f>
        <v>11417.599999999999</v>
      </c>
    </row>
    <row r="39" spans="1:42" x14ac:dyDescent="0.3">
      <c r="A39" s="2" t="s">
        <v>51</v>
      </c>
      <c r="B39" s="8">
        <v>646.58000000000004</v>
      </c>
      <c r="C39" s="2">
        <v>3300</v>
      </c>
      <c r="D39" s="2">
        <v>6600</v>
      </c>
      <c r="E39" s="2">
        <v>7300</v>
      </c>
      <c r="F39" s="2">
        <v>14600</v>
      </c>
      <c r="G39" s="2">
        <f>B39*12</f>
        <v>7758.9600000000009</v>
      </c>
      <c r="H39" s="8">
        <f>B39*12+E39</f>
        <v>15058.960000000001</v>
      </c>
      <c r="I39" s="8">
        <f>F39+B39*12</f>
        <v>22358.959999999999</v>
      </c>
      <c r="J39" s="2">
        <v>30</v>
      </c>
      <c r="K39" s="2">
        <v>250</v>
      </c>
      <c r="L39" s="2" t="b">
        <v>1</v>
      </c>
      <c r="M39" s="2">
        <v>0</v>
      </c>
      <c r="N39" s="2">
        <v>4</v>
      </c>
      <c r="O39" s="2" t="b">
        <v>1</v>
      </c>
      <c r="P39" s="2">
        <v>0</v>
      </c>
      <c r="Q39" s="2">
        <v>30</v>
      </c>
      <c r="R39" s="2">
        <v>30</v>
      </c>
      <c r="S39" s="2">
        <v>0</v>
      </c>
      <c r="T39" s="2">
        <v>50</v>
      </c>
      <c r="U39" s="2" t="b">
        <v>1</v>
      </c>
      <c r="V39" s="2">
        <f>MAX(S39,P39,M39,J39)</f>
        <v>30</v>
      </c>
      <c r="W39" s="2">
        <f>(F39-D39)</f>
        <v>8000</v>
      </c>
      <c r="X39" s="2">
        <f>W39*(1-V39/100)</f>
        <v>5600</v>
      </c>
      <c r="Y39" s="2">
        <f>X39+W39</f>
        <v>13600</v>
      </c>
      <c r="Z39" s="2">
        <f>X39+I39</f>
        <v>27958.959999999999</v>
      </c>
      <c r="AA39" s="2">
        <f>IF(L39=TRUE,3000, L39)</f>
        <v>3000</v>
      </c>
      <c r="AB39" s="2">
        <f>AA39+G39</f>
        <v>10758.960000000001</v>
      </c>
      <c r="AC39" s="2">
        <f>IF(O39=TRUE,3000, O39*52)</f>
        <v>3000</v>
      </c>
      <c r="AD39" s="2">
        <f>AC39+G39</f>
        <v>10758.960000000001</v>
      </c>
      <c r="AE39" s="2">
        <f>IF(R39=TRUE,3000, R39*12)</f>
        <v>360</v>
      </c>
      <c r="AF39" s="2">
        <f>AE39+$G39</f>
        <v>8118.9600000000009</v>
      </c>
      <c r="AG39" s="2">
        <f>IF(U39=TRUE,3000, U39*12)</f>
        <v>3000</v>
      </c>
      <c r="AH39" s="2">
        <f>AG39+$G39</f>
        <v>10758.960000000001</v>
      </c>
      <c r="AI39" s="2">
        <f>IF(K39=0,0, K39)</f>
        <v>250</v>
      </c>
      <c r="AJ39" s="2">
        <f>AI39+$C39+$G39</f>
        <v>11308.960000000001</v>
      </c>
      <c r="AK39" s="2">
        <f>IF(N39=0,0, N39*52)</f>
        <v>208</v>
      </c>
      <c r="AL39" s="2">
        <f>AK39+$C39+$G39</f>
        <v>11266.960000000001</v>
      </c>
      <c r="AM39" s="2">
        <f>IF(Q39=0,0, Q39*12)</f>
        <v>360</v>
      </c>
      <c r="AN39" s="2">
        <f>AM39+$G39+$C39</f>
        <v>11418.960000000001</v>
      </c>
      <c r="AO39" s="2">
        <f>IF(S39=0,0, S39*12)</f>
        <v>0</v>
      </c>
      <c r="AP39" s="2">
        <f>AO39+$G39+$C39</f>
        <v>11058.960000000001</v>
      </c>
    </row>
    <row r="40" spans="1:42" x14ac:dyDescent="0.3">
      <c r="A40" s="2" t="s">
        <v>41</v>
      </c>
      <c r="B40" s="8">
        <v>608.22</v>
      </c>
      <c r="C40" s="2">
        <v>5350</v>
      </c>
      <c r="D40" s="2">
        <v>10700</v>
      </c>
      <c r="E40" s="2">
        <v>7900</v>
      </c>
      <c r="F40" s="2">
        <v>15800</v>
      </c>
      <c r="G40" s="2">
        <f>B40*12</f>
        <v>7298.64</v>
      </c>
      <c r="H40" s="8">
        <f>B40*12+E40</f>
        <v>15198.64</v>
      </c>
      <c r="I40" s="8">
        <f>F40+B40*12</f>
        <v>23098.639999999999</v>
      </c>
      <c r="J40" s="2">
        <v>30</v>
      </c>
      <c r="K40" s="2">
        <v>0</v>
      </c>
      <c r="L40" s="2" t="b">
        <v>1</v>
      </c>
      <c r="M40" s="2">
        <v>30</v>
      </c>
      <c r="N40" s="2">
        <v>20</v>
      </c>
      <c r="O40" s="2">
        <v>20</v>
      </c>
      <c r="P40" s="2">
        <v>0</v>
      </c>
      <c r="Q40" s="2">
        <v>30</v>
      </c>
      <c r="R40" s="2">
        <v>30</v>
      </c>
      <c r="S40" s="2">
        <v>0</v>
      </c>
      <c r="T40" s="2">
        <v>75</v>
      </c>
      <c r="U40" s="2">
        <v>75</v>
      </c>
      <c r="V40" s="2">
        <f>MAX(S40,P40,M40,J40)</f>
        <v>30</v>
      </c>
      <c r="W40" s="2">
        <f>(F40-D40)</f>
        <v>5100</v>
      </c>
      <c r="X40" s="2">
        <f>W40*(1-V40/100)</f>
        <v>3570</v>
      </c>
      <c r="Y40" s="2">
        <f>X40+W40</f>
        <v>8670</v>
      </c>
      <c r="Z40" s="2">
        <f>X40+I40</f>
        <v>26668.639999999999</v>
      </c>
      <c r="AA40" s="2">
        <f>IF(L40=TRUE,3000, L40)</f>
        <v>3000</v>
      </c>
      <c r="AB40" s="2">
        <f>AA40+G40</f>
        <v>10298.64</v>
      </c>
      <c r="AC40" s="2">
        <f>IF(O40=TRUE,3000, O40*52)</f>
        <v>1040</v>
      </c>
      <c r="AD40" s="2">
        <f>AC40+G40</f>
        <v>8338.64</v>
      </c>
      <c r="AE40" s="2">
        <f>IF(R40=TRUE,3000, R40*12)</f>
        <v>360</v>
      </c>
      <c r="AF40" s="2">
        <f>AE40+$G40</f>
        <v>7658.64</v>
      </c>
      <c r="AG40" s="2">
        <f>IF(U40=TRUE,3000, U40*12)</f>
        <v>900</v>
      </c>
      <c r="AH40" s="2">
        <f>AG40+$G40</f>
        <v>8198.64</v>
      </c>
      <c r="AI40" s="2">
        <f>IF(K40=0,0, K40)</f>
        <v>0</v>
      </c>
      <c r="AJ40" s="2">
        <f>AI40+$C40+$G40</f>
        <v>12648.64</v>
      </c>
      <c r="AK40" s="2">
        <f>IF(N40=0,0, N40*52)</f>
        <v>1040</v>
      </c>
      <c r="AL40" s="2">
        <f>AK40+$C40+$G40</f>
        <v>13688.64</v>
      </c>
      <c r="AM40" s="2">
        <f>IF(Q40=0,0, Q40*12)</f>
        <v>360</v>
      </c>
      <c r="AN40" s="2">
        <f>AM40+$G40+$C40</f>
        <v>13008.64</v>
      </c>
      <c r="AO40" s="2">
        <f>IF(S40=0,0, S40*12)</f>
        <v>0</v>
      </c>
      <c r="AP40" s="2">
        <f>AO40+$G40+$C40</f>
        <v>12648.64</v>
      </c>
    </row>
    <row r="41" spans="1:42" x14ac:dyDescent="0.3">
      <c r="A41" s="2" t="s">
        <v>43</v>
      </c>
      <c r="B41" s="8">
        <v>615.79999999999995</v>
      </c>
      <c r="C41" s="2">
        <v>4000</v>
      </c>
      <c r="D41" s="2">
        <v>8000</v>
      </c>
      <c r="E41" s="2">
        <v>7900</v>
      </c>
      <c r="F41" s="2">
        <v>15800</v>
      </c>
      <c r="G41" s="2">
        <f>B41*12</f>
        <v>7389.5999999999995</v>
      </c>
      <c r="H41" s="8">
        <f>B41*12+E41</f>
        <v>15289.599999999999</v>
      </c>
      <c r="I41" s="8">
        <f>F41+B41*12</f>
        <v>23189.599999999999</v>
      </c>
      <c r="J41" s="2">
        <v>20</v>
      </c>
      <c r="K41" s="2">
        <v>0</v>
      </c>
      <c r="L41" s="2" t="b">
        <v>1</v>
      </c>
      <c r="M41" s="2">
        <v>0</v>
      </c>
      <c r="N41" s="2">
        <v>15</v>
      </c>
      <c r="O41" s="2">
        <v>15</v>
      </c>
      <c r="P41" s="2">
        <v>0</v>
      </c>
      <c r="Q41" s="2">
        <v>30</v>
      </c>
      <c r="R41" s="2">
        <v>30</v>
      </c>
      <c r="S41" s="2">
        <v>0</v>
      </c>
      <c r="T41" s="2">
        <v>65</v>
      </c>
      <c r="U41" s="2">
        <v>65</v>
      </c>
      <c r="V41" s="2">
        <f>MAX(S41,P41,M41,J41)</f>
        <v>20</v>
      </c>
      <c r="W41" s="2">
        <f>(F41-D41)</f>
        <v>7800</v>
      </c>
      <c r="X41" s="2">
        <f>W41*(1-V41/100)</f>
        <v>6240</v>
      </c>
      <c r="Y41" s="2">
        <f>X41+W41</f>
        <v>14040</v>
      </c>
      <c r="Z41" s="2">
        <f>X41+I41</f>
        <v>29429.599999999999</v>
      </c>
      <c r="AA41" s="2">
        <f>IF(L41=TRUE,3000, L41)</f>
        <v>3000</v>
      </c>
      <c r="AB41" s="2">
        <f>AA41+G41</f>
        <v>10389.599999999999</v>
      </c>
      <c r="AC41" s="2">
        <f>IF(O41=TRUE,3000, O41*52)</f>
        <v>780</v>
      </c>
      <c r="AD41" s="2">
        <f>AC41+G41</f>
        <v>8169.5999999999995</v>
      </c>
      <c r="AE41" s="2">
        <f>IF(R41=TRUE,3000, R41*12)</f>
        <v>360</v>
      </c>
      <c r="AF41" s="2">
        <f>AE41+$G41</f>
        <v>7749.5999999999995</v>
      </c>
      <c r="AG41" s="2">
        <f>IF(U41=TRUE,3000, U41*12)</f>
        <v>780</v>
      </c>
      <c r="AH41" s="2">
        <f>AG41+$G41</f>
        <v>8169.5999999999995</v>
      </c>
      <c r="AI41" s="2">
        <f>IF(K41=0,0, K41)</f>
        <v>0</v>
      </c>
      <c r="AJ41" s="2">
        <f>AI41+$C41+$G41</f>
        <v>11389.599999999999</v>
      </c>
      <c r="AK41" s="2">
        <f>IF(N41=0,0, N41*52)</f>
        <v>780</v>
      </c>
      <c r="AL41" s="2">
        <f>AK41+$C41+$G41</f>
        <v>12169.599999999999</v>
      </c>
      <c r="AM41" s="2">
        <f>IF(Q41=0,0, Q41*12)</f>
        <v>360</v>
      </c>
      <c r="AN41" s="2">
        <f>AM41+$G41+$C41</f>
        <v>11749.599999999999</v>
      </c>
      <c r="AO41" s="2">
        <f>IF(S41=0,0, S41*12)</f>
        <v>0</v>
      </c>
      <c r="AP41" s="2">
        <f>AO41+$G41+$C41</f>
        <v>11389.599999999999</v>
      </c>
    </row>
    <row r="42" spans="1:42" x14ac:dyDescent="0.3">
      <c r="A42" s="2" t="s">
        <v>89</v>
      </c>
      <c r="B42" s="8">
        <v>616</v>
      </c>
      <c r="C42" s="2">
        <v>4250</v>
      </c>
      <c r="D42" s="2">
        <v>8500</v>
      </c>
      <c r="E42" s="2">
        <v>7900</v>
      </c>
      <c r="F42" s="2">
        <v>15800</v>
      </c>
      <c r="G42" s="2">
        <f>B42*12</f>
        <v>7392</v>
      </c>
      <c r="H42" s="8">
        <f>B42*12+E42</f>
        <v>15292</v>
      </c>
      <c r="I42" s="8">
        <f>F42+B42*12</f>
        <v>23192</v>
      </c>
      <c r="J42" s="2">
        <v>30</v>
      </c>
      <c r="K42" s="2">
        <v>0</v>
      </c>
      <c r="L42" s="2" t="b">
        <v>1</v>
      </c>
      <c r="M42" s="2">
        <v>0</v>
      </c>
      <c r="N42" s="2">
        <v>25</v>
      </c>
      <c r="O42" s="2">
        <v>25</v>
      </c>
      <c r="P42" s="2">
        <v>0</v>
      </c>
      <c r="Q42" s="2">
        <v>25</v>
      </c>
      <c r="R42" s="2">
        <v>25</v>
      </c>
      <c r="S42" s="2">
        <v>0</v>
      </c>
      <c r="T42" s="2">
        <v>50</v>
      </c>
      <c r="U42" s="2">
        <v>50</v>
      </c>
      <c r="V42" s="2">
        <f>MAX(S42,P42,M42,J42)</f>
        <v>30</v>
      </c>
      <c r="W42" s="2">
        <f>(F42-D42)</f>
        <v>7300</v>
      </c>
      <c r="X42" s="2">
        <f>W42*(1-V42/100)</f>
        <v>5110</v>
      </c>
      <c r="Y42" s="2">
        <f>X42+W42</f>
        <v>12410</v>
      </c>
      <c r="Z42" s="2">
        <f>X42+I42</f>
        <v>28302</v>
      </c>
      <c r="AA42" s="2">
        <f>IF(L42=TRUE,3000, L42)</f>
        <v>3000</v>
      </c>
      <c r="AB42" s="2">
        <f>AA42+G42</f>
        <v>10392</v>
      </c>
      <c r="AC42" s="2">
        <f>IF(O42=TRUE,3000, O42*52)</f>
        <v>1300</v>
      </c>
      <c r="AD42" s="2">
        <f>AC42+G42</f>
        <v>8692</v>
      </c>
      <c r="AE42" s="2">
        <f>IF(R42=TRUE,3000, R42*12)</f>
        <v>300</v>
      </c>
      <c r="AF42" s="2">
        <f>AE42+$G42</f>
        <v>7692</v>
      </c>
      <c r="AG42" s="2">
        <f>IF(U42=TRUE,3000, U42*12)</f>
        <v>600</v>
      </c>
      <c r="AH42" s="2">
        <f>AG42+$G42</f>
        <v>7992</v>
      </c>
      <c r="AI42" s="2">
        <f>IF(K42=0,0, K42)</f>
        <v>0</v>
      </c>
      <c r="AJ42" s="2">
        <f>AI42+$C42+$G42</f>
        <v>11642</v>
      </c>
      <c r="AK42" s="2">
        <f>IF(N42=0,0, N42*52)</f>
        <v>1300</v>
      </c>
      <c r="AL42" s="2">
        <f>AK42+$C42+$G42</f>
        <v>12942</v>
      </c>
      <c r="AM42" s="2">
        <f>IF(Q42=0,0, Q42*12)</f>
        <v>300</v>
      </c>
      <c r="AN42" s="2">
        <f>AM42+$G42+$C42</f>
        <v>11942</v>
      </c>
      <c r="AO42" s="2">
        <f>IF(S42=0,0, S42*12)</f>
        <v>0</v>
      </c>
      <c r="AP42" s="2">
        <f>AO42+$G42+$C42</f>
        <v>11642</v>
      </c>
    </row>
    <row r="43" spans="1:42" x14ac:dyDescent="0.3">
      <c r="A43" s="2" t="s">
        <v>46</v>
      </c>
      <c r="B43" s="8">
        <v>618.78</v>
      </c>
      <c r="C43" s="2">
        <v>3200</v>
      </c>
      <c r="D43" s="2">
        <v>6400</v>
      </c>
      <c r="E43" s="2">
        <v>7900</v>
      </c>
      <c r="F43" s="2">
        <v>15800</v>
      </c>
      <c r="G43" s="2">
        <f>B43*12</f>
        <v>7425.36</v>
      </c>
      <c r="H43" s="8">
        <f>B43*12+E43</f>
        <v>15325.36</v>
      </c>
      <c r="I43" s="8">
        <f>F43+B43*12</f>
        <v>23225.360000000001</v>
      </c>
      <c r="J43" s="2">
        <v>30</v>
      </c>
      <c r="K43" s="2">
        <v>250</v>
      </c>
      <c r="L43" s="2" t="b">
        <v>1</v>
      </c>
      <c r="M43" s="2">
        <v>0</v>
      </c>
      <c r="N43" s="2">
        <v>5</v>
      </c>
      <c r="O43" s="2">
        <v>5</v>
      </c>
      <c r="P43" s="2">
        <v>0</v>
      </c>
      <c r="Q43" s="2">
        <v>30</v>
      </c>
      <c r="R43" s="2">
        <v>30</v>
      </c>
      <c r="S43" s="2">
        <v>0</v>
      </c>
      <c r="T43" s="2">
        <v>45</v>
      </c>
      <c r="U43" s="2" t="b">
        <v>1</v>
      </c>
      <c r="V43" s="2">
        <f>MAX(S43,P43,M43,J43)</f>
        <v>30</v>
      </c>
      <c r="W43" s="2">
        <f>(F43-D43)</f>
        <v>9400</v>
      </c>
      <c r="X43" s="2">
        <f>W43*(1-V43/100)</f>
        <v>6580</v>
      </c>
      <c r="Y43" s="2">
        <f>X43+W43</f>
        <v>15980</v>
      </c>
      <c r="Z43" s="2">
        <f>X43+I43</f>
        <v>29805.360000000001</v>
      </c>
      <c r="AA43" s="2">
        <f>IF(L43=TRUE,3000, L43)</f>
        <v>3000</v>
      </c>
      <c r="AB43" s="2">
        <f>AA43+G43</f>
        <v>10425.36</v>
      </c>
      <c r="AC43" s="2">
        <f>IF(O43=TRUE,3000, O43*52)</f>
        <v>260</v>
      </c>
      <c r="AD43" s="2">
        <f>AC43+G43</f>
        <v>7685.36</v>
      </c>
      <c r="AE43" s="2">
        <f>IF(R43=TRUE,3000, R43*12)</f>
        <v>360</v>
      </c>
      <c r="AF43" s="2">
        <f>AE43+$G43</f>
        <v>7785.36</v>
      </c>
      <c r="AG43" s="2">
        <f>IF(U43=TRUE,3000, U43*12)</f>
        <v>3000</v>
      </c>
      <c r="AH43" s="2">
        <f>AG43+$G43</f>
        <v>10425.36</v>
      </c>
      <c r="AI43" s="2">
        <f>IF(K43=0,0, K43)</f>
        <v>250</v>
      </c>
      <c r="AJ43" s="2">
        <f>AI43+$C43+$G43</f>
        <v>10875.36</v>
      </c>
      <c r="AK43" s="2">
        <f>IF(N43=0,0, N43*52)</f>
        <v>260</v>
      </c>
      <c r="AL43" s="2">
        <f>AK43+$C43+$G43</f>
        <v>10885.36</v>
      </c>
      <c r="AM43" s="2">
        <f>IF(Q43=0,0, Q43*12)</f>
        <v>360</v>
      </c>
      <c r="AN43" s="2">
        <f>AM43+$G43+$C43</f>
        <v>10985.36</v>
      </c>
      <c r="AO43" s="2">
        <f>IF(S43=0,0, S43*12)</f>
        <v>0</v>
      </c>
      <c r="AP43" s="2">
        <f>AO43+$G43+$C43</f>
        <v>10625.36</v>
      </c>
    </row>
    <row r="44" spans="1:42" x14ac:dyDescent="0.3">
      <c r="A44" s="2" t="s">
        <v>48</v>
      </c>
      <c r="B44" s="8">
        <v>628.1</v>
      </c>
      <c r="C44" s="2">
        <v>4400</v>
      </c>
      <c r="D44" s="2">
        <v>8800</v>
      </c>
      <c r="E44" s="2">
        <v>7900</v>
      </c>
      <c r="F44" s="2">
        <v>15800</v>
      </c>
      <c r="G44" s="2">
        <f>B44*12</f>
        <v>7537.2000000000007</v>
      </c>
      <c r="H44" s="8">
        <f>B44*12+E44</f>
        <v>15437.2</v>
      </c>
      <c r="I44" s="8">
        <f>F44+B44*12</f>
        <v>23337.200000000001</v>
      </c>
      <c r="J44" s="2">
        <v>50</v>
      </c>
      <c r="K44" s="2">
        <v>0</v>
      </c>
      <c r="L44" s="2" t="b">
        <v>1</v>
      </c>
      <c r="M44" s="2">
        <v>0</v>
      </c>
      <c r="N44" s="2">
        <v>15</v>
      </c>
      <c r="O44" s="2">
        <v>15</v>
      </c>
      <c r="P44" s="2">
        <v>0</v>
      </c>
      <c r="Q44" s="2">
        <v>50</v>
      </c>
      <c r="R44" s="2">
        <v>50</v>
      </c>
      <c r="S44" s="2">
        <v>0</v>
      </c>
      <c r="T44" s="2">
        <v>75</v>
      </c>
      <c r="U44" s="2">
        <v>75</v>
      </c>
      <c r="V44" s="2">
        <f>MAX(S44,P44,M44,J44)</f>
        <v>50</v>
      </c>
      <c r="W44" s="2">
        <f>(F44-D44)</f>
        <v>7000</v>
      </c>
      <c r="X44" s="2">
        <f>W44*(1-V44/100)</f>
        <v>3500</v>
      </c>
      <c r="Y44" s="2">
        <f>X44+W44</f>
        <v>10500</v>
      </c>
      <c r="Z44" s="2">
        <f>X44+I44</f>
        <v>26837.200000000001</v>
      </c>
      <c r="AA44" s="2">
        <f>IF(L44=TRUE,3000, L44)</f>
        <v>3000</v>
      </c>
      <c r="AB44" s="2">
        <f>AA44+G44</f>
        <v>10537.2</v>
      </c>
      <c r="AC44" s="2">
        <f>IF(O44=TRUE,3000, O44*52)</f>
        <v>780</v>
      </c>
      <c r="AD44" s="2">
        <f>AC44+G44</f>
        <v>8317.2000000000007</v>
      </c>
      <c r="AE44" s="2">
        <f>IF(R44=TRUE,3000, R44*12)</f>
        <v>600</v>
      </c>
      <c r="AF44" s="2">
        <f>AE44+$G44</f>
        <v>8137.2000000000007</v>
      </c>
      <c r="AG44" s="2">
        <f>IF(U44=TRUE,3000, U44*12)</f>
        <v>900</v>
      </c>
      <c r="AH44" s="2">
        <f>AG44+$G44</f>
        <v>8437.2000000000007</v>
      </c>
      <c r="AI44" s="2">
        <f>IF(K44=0,0, K44)</f>
        <v>0</v>
      </c>
      <c r="AJ44" s="2">
        <f>AI44+$C44+$G44</f>
        <v>11937.2</v>
      </c>
      <c r="AK44" s="2">
        <f>IF(N44=0,0, N44*52)</f>
        <v>780</v>
      </c>
      <c r="AL44" s="2">
        <f>AK44+$C44+$G44</f>
        <v>12717.2</v>
      </c>
      <c r="AM44" s="2">
        <f>IF(Q44=0,0, Q44*12)</f>
        <v>600</v>
      </c>
      <c r="AN44" s="2">
        <f>AM44+$G44+$C44</f>
        <v>12537.2</v>
      </c>
      <c r="AO44" s="2">
        <f>IF(S44=0,0, S44*12)</f>
        <v>0</v>
      </c>
      <c r="AP44" s="2">
        <f>AO44+$G44+$C44</f>
        <v>11937.2</v>
      </c>
    </row>
    <row r="45" spans="1:42" x14ac:dyDescent="0.3">
      <c r="A45" s="2" t="s">
        <v>90</v>
      </c>
      <c r="B45" s="8">
        <v>635.70000000000005</v>
      </c>
      <c r="C45" s="2">
        <v>3500</v>
      </c>
      <c r="D45" s="2">
        <v>7000</v>
      </c>
      <c r="E45" s="2">
        <v>7900</v>
      </c>
      <c r="F45" s="2">
        <v>15800</v>
      </c>
      <c r="G45" s="2">
        <f>B45*12</f>
        <v>7628.4000000000005</v>
      </c>
      <c r="H45" s="8">
        <f>B45*12+E45</f>
        <v>15528.400000000001</v>
      </c>
      <c r="I45" s="8">
        <f>F45+B45*12</f>
        <v>23428.400000000001</v>
      </c>
      <c r="J45" s="2">
        <v>20</v>
      </c>
      <c r="K45" s="2">
        <v>0</v>
      </c>
      <c r="L45" s="2" t="b">
        <v>1</v>
      </c>
      <c r="M45" s="2">
        <v>0</v>
      </c>
      <c r="N45" s="2">
        <v>20</v>
      </c>
      <c r="O45" s="2">
        <v>20</v>
      </c>
      <c r="P45" s="2">
        <v>0</v>
      </c>
      <c r="Q45" s="2">
        <v>30</v>
      </c>
      <c r="R45" s="2">
        <v>30</v>
      </c>
      <c r="S45" s="2">
        <v>0</v>
      </c>
      <c r="T45" s="2">
        <v>65</v>
      </c>
      <c r="U45" s="2">
        <v>65</v>
      </c>
      <c r="V45" s="2">
        <f>MAX(S45,P45,M45,J45)</f>
        <v>20</v>
      </c>
      <c r="W45" s="2">
        <f>(F45-D45)</f>
        <v>8800</v>
      </c>
      <c r="X45" s="2">
        <f>W45*(1-V45/100)</f>
        <v>7040</v>
      </c>
      <c r="Y45" s="2">
        <f>X45+W45</f>
        <v>15840</v>
      </c>
      <c r="Z45" s="2">
        <f>X45+I45</f>
        <v>30468.400000000001</v>
      </c>
      <c r="AA45" s="2">
        <f>IF(L45=TRUE,3000, L45)</f>
        <v>3000</v>
      </c>
      <c r="AB45" s="2">
        <f>AA45+G45</f>
        <v>10628.400000000001</v>
      </c>
      <c r="AC45" s="2">
        <f>IF(O45=TRUE,3000, O45*52)</f>
        <v>1040</v>
      </c>
      <c r="AD45" s="2">
        <f>AC45+G45</f>
        <v>8668.4000000000015</v>
      </c>
      <c r="AE45" s="2">
        <f>IF(R45=TRUE,3000, R45*12)</f>
        <v>360</v>
      </c>
      <c r="AF45" s="2">
        <f>AE45+$G45</f>
        <v>7988.4000000000005</v>
      </c>
      <c r="AG45" s="2">
        <f>IF(U45=TRUE,3000, U45*12)</f>
        <v>780</v>
      </c>
      <c r="AH45" s="2">
        <f>AG45+$G45</f>
        <v>8408.4000000000015</v>
      </c>
      <c r="AI45" s="2">
        <f>IF(K45=0,0, K45)</f>
        <v>0</v>
      </c>
      <c r="AJ45" s="2">
        <f>AI45+$C45+$G45</f>
        <v>11128.400000000001</v>
      </c>
      <c r="AK45" s="2">
        <f>IF(N45=0,0, N45*52)</f>
        <v>1040</v>
      </c>
      <c r="AL45" s="2">
        <f>AK45+$C45+$G45</f>
        <v>12168.400000000001</v>
      </c>
      <c r="AM45" s="2">
        <f>IF(Q45=0,0, Q45*12)</f>
        <v>360</v>
      </c>
      <c r="AN45" s="2">
        <f>AM45+$G45+$C45</f>
        <v>11488.400000000001</v>
      </c>
      <c r="AO45" s="2">
        <f>IF(S45=0,0, S45*12)</f>
        <v>0</v>
      </c>
      <c r="AP45" s="2">
        <f>AO45+$G45+$C45</f>
        <v>11128.400000000001</v>
      </c>
    </row>
    <row r="46" spans="1:42" x14ac:dyDescent="0.3">
      <c r="A46" s="2" t="s">
        <v>50</v>
      </c>
      <c r="B46" s="8">
        <v>637.17999999999995</v>
      </c>
      <c r="C46" s="2">
        <v>7900</v>
      </c>
      <c r="D46" s="2">
        <v>15800</v>
      </c>
      <c r="E46" s="2">
        <v>7900</v>
      </c>
      <c r="F46" s="2">
        <v>15800</v>
      </c>
      <c r="G46" s="2">
        <f>B46*12</f>
        <v>7646.16</v>
      </c>
      <c r="H46" s="8">
        <f>B46*12+E46</f>
        <v>15546.16</v>
      </c>
      <c r="I46" s="8">
        <f>F46+B46*12</f>
        <v>23446.16</v>
      </c>
      <c r="J46" s="2">
        <v>0</v>
      </c>
      <c r="K46" s="2">
        <v>0</v>
      </c>
      <c r="L46" s="2" t="b">
        <v>1</v>
      </c>
      <c r="M46" s="2">
        <v>0</v>
      </c>
      <c r="N46" s="2">
        <v>0</v>
      </c>
      <c r="O46" s="2" t="b">
        <v>1</v>
      </c>
      <c r="P46" s="2">
        <v>0</v>
      </c>
      <c r="Q46" s="2">
        <v>0</v>
      </c>
      <c r="R46" s="2" t="b">
        <v>1</v>
      </c>
      <c r="S46" s="2">
        <v>0</v>
      </c>
      <c r="T46" s="2">
        <v>0</v>
      </c>
      <c r="U46" s="2" t="b">
        <v>1</v>
      </c>
      <c r="V46" s="2">
        <f>MAX(S46,P46,M46,J46)</f>
        <v>0</v>
      </c>
      <c r="W46" s="2">
        <f>(F46-D46)</f>
        <v>0</v>
      </c>
      <c r="X46" s="2">
        <f>W46*(1-V46/100)</f>
        <v>0</v>
      </c>
      <c r="Y46" s="2">
        <f>X46+W46</f>
        <v>0</v>
      </c>
      <c r="Z46" s="2">
        <f>X46+I46</f>
        <v>23446.16</v>
      </c>
      <c r="AA46" s="2">
        <f>IF(L46=TRUE,3000, L46)</f>
        <v>3000</v>
      </c>
      <c r="AB46" s="2">
        <f>AA46+G46</f>
        <v>10646.16</v>
      </c>
      <c r="AC46" s="2">
        <f>IF(O46=TRUE,3000, O46*52)</f>
        <v>3000</v>
      </c>
      <c r="AD46" s="2">
        <f>AC46+G46</f>
        <v>10646.16</v>
      </c>
      <c r="AE46" s="2">
        <f>IF(R46=TRUE,3000, R46*12)</f>
        <v>3000</v>
      </c>
      <c r="AF46" s="2">
        <f>AE46+$G46</f>
        <v>10646.16</v>
      </c>
      <c r="AG46" s="2">
        <f>IF(U46=TRUE,3000, U46*12)</f>
        <v>3000</v>
      </c>
      <c r="AH46" s="2">
        <f>AG46+$G46</f>
        <v>10646.16</v>
      </c>
      <c r="AI46" s="2">
        <f>IF(K46=0,0, K46)</f>
        <v>0</v>
      </c>
      <c r="AJ46" s="2">
        <f>AI46+$C46+$G46</f>
        <v>15546.16</v>
      </c>
      <c r="AK46" s="2">
        <f>IF(N46=0,0, N46*52)</f>
        <v>0</v>
      </c>
      <c r="AL46" s="2">
        <f>AK46+$C46+$G46</f>
        <v>15546.16</v>
      </c>
      <c r="AM46" s="2">
        <f>IF(Q46=0,0, Q46*12)</f>
        <v>0</v>
      </c>
      <c r="AN46" s="2">
        <f>AM46+$G46+$C46</f>
        <v>15546.16</v>
      </c>
      <c r="AO46" s="2">
        <f>IF(S46=0,0, S46*12)</f>
        <v>0</v>
      </c>
      <c r="AP46" s="2">
        <f>AO46+$G46+$C46</f>
        <v>15546.16</v>
      </c>
    </row>
    <row r="47" spans="1:42" x14ac:dyDescent="0.3">
      <c r="A47" s="2" t="s">
        <v>53</v>
      </c>
      <c r="B47" s="8">
        <v>660.7</v>
      </c>
      <c r="C47" s="2">
        <v>2400</v>
      </c>
      <c r="D47" s="2">
        <v>4800</v>
      </c>
      <c r="E47" s="2">
        <v>7900</v>
      </c>
      <c r="F47" s="2">
        <v>15800</v>
      </c>
      <c r="G47" s="2">
        <f>B47*12</f>
        <v>7928.4000000000005</v>
      </c>
      <c r="H47" s="8">
        <f>B47*12+E47</f>
        <v>15828.400000000001</v>
      </c>
      <c r="I47" s="8">
        <f>F47+B47*12</f>
        <v>23728.400000000001</v>
      </c>
      <c r="J47" s="2">
        <v>30</v>
      </c>
      <c r="K47" s="2">
        <v>250</v>
      </c>
      <c r="L47" s="2" t="b">
        <v>1</v>
      </c>
      <c r="M47" s="2">
        <v>0</v>
      </c>
      <c r="N47" s="2">
        <v>4</v>
      </c>
      <c r="O47" s="2" t="b">
        <v>1</v>
      </c>
      <c r="P47" s="2">
        <v>0</v>
      </c>
      <c r="Q47" s="2">
        <v>30</v>
      </c>
      <c r="R47" s="2">
        <v>30</v>
      </c>
      <c r="S47" s="2">
        <v>0</v>
      </c>
      <c r="T47" s="2">
        <v>50</v>
      </c>
      <c r="U47" s="2" t="b">
        <v>1</v>
      </c>
      <c r="V47" s="2">
        <f>MAX(S47,P47,M47,J47)</f>
        <v>30</v>
      </c>
      <c r="W47" s="2">
        <f>(F47-D47)</f>
        <v>11000</v>
      </c>
      <c r="X47" s="2">
        <f>W47*(1-V47/100)</f>
        <v>7699.9999999999991</v>
      </c>
      <c r="Y47" s="2">
        <f>X47+W47</f>
        <v>18700</v>
      </c>
      <c r="Z47" s="2">
        <f>X47+I47</f>
        <v>31428.400000000001</v>
      </c>
      <c r="AA47" s="2">
        <f>IF(L47=TRUE,3000, L47)</f>
        <v>3000</v>
      </c>
      <c r="AB47" s="2">
        <f>AA47+G47</f>
        <v>10928.400000000001</v>
      </c>
      <c r="AC47" s="2">
        <f>IF(O47=TRUE,3000, O47*52)</f>
        <v>3000</v>
      </c>
      <c r="AD47" s="2">
        <f>AC47+G47</f>
        <v>10928.400000000001</v>
      </c>
      <c r="AE47" s="2">
        <f>IF(R47=TRUE,3000, R47*12)</f>
        <v>360</v>
      </c>
      <c r="AF47" s="2">
        <f>AE47+$G47</f>
        <v>8288.4000000000015</v>
      </c>
      <c r="AG47" s="2">
        <f>IF(U47=TRUE,3000, U47*12)</f>
        <v>3000</v>
      </c>
      <c r="AH47" s="2">
        <f>AG47+$G47</f>
        <v>10928.400000000001</v>
      </c>
      <c r="AI47" s="2">
        <f>IF(K47=0,0, K47)</f>
        <v>250</v>
      </c>
      <c r="AJ47" s="2">
        <f>AI47+$C47+$G47</f>
        <v>10578.400000000001</v>
      </c>
      <c r="AK47" s="2">
        <f>IF(N47=0,0, N47*52)</f>
        <v>208</v>
      </c>
      <c r="AL47" s="2">
        <f>AK47+$C47+$G47</f>
        <v>10536.400000000001</v>
      </c>
      <c r="AM47" s="2">
        <f>IF(Q47=0,0, Q47*12)</f>
        <v>360</v>
      </c>
      <c r="AN47" s="2">
        <f>AM47+$G47+$C47</f>
        <v>10688.400000000001</v>
      </c>
      <c r="AO47" s="2">
        <f>IF(S47=0,0, S47*12)</f>
        <v>0</v>
      </c>
      <c r="AP47" s="2">
        <f>AO47+$G47+$C47</f>
        <v>10328.400000000001</v>
      </c>
    </row>
    <row r="48" spans="1:42" x14ac:dyDescent="0.3">
      <c r="A48" s="2" t="s">
        <v>65</v>
      </c>
      <c r="B48" s="8">
        <v>664.44</v>
      </c>
      <c r="C48" s="2">
        <v>4000</v>
      </c>
      <c r="D48" s="2">
        <v>8000</v>
      </c>
      <c r="E48" s="2">
        <v>7900</v>
      </c>
      <c r="F48" s="2">
        <v>15800</v>
      </c>
      <c r="G48" s="2">
        <f>B48*12</f>
        <v>7973.2800000000007</v>
      </c>
      <c r="H48" s="8">
        <f>B48*12+E48</f>
        <v>15873.28</v>
      </c>
      <c r="I48" s="8">
        <f>F48+B48*12</f>
        <v>23773.279999999999</v>
      </c>
      <c r="J48" s="2">
        <v>20</v>
      </c>
      <c r="K48" s="2">
        <v>0</v>
      </c>
      <c r="L48" s="2" t="b">
        <v>1</v>
      </c>
      <c r="M48" s="2">
        <v>0</v>
      </c>
      <c r="N48" s="2">
        <v>15</v>
      </c>
      <c r="O48" s="2">
        <v>15</v>
      </c>
      <c r="P48" s="2">
        <v>0</v>
      </c>
      <c r="Q48" s="2">
        <v>30</v>
      </c>
      <c r="R48" s="2">
        <v>30</v>
      </c>
      <c r="S48" s="2">
        <v>0</v>
      </c>
      <c r="T48" s="2">
        <v>65</v>
      </c>
      <c r="U48" s="2">
        <v>65</v>
      </c>
      <c r="V48" s="2">
        <f>MAX(S48,P48,M48,J48)</f>
        <v>20</v>
      </c>
      <c r="W48" s="2">
        <f>(F48-D48)</f>
        <v>7800</v>
      </c>
      <c r="X48" s="2">
        <f>W48*(1-V48/100)</f>
        <v>6240</v>
      </c>
      <c r="Y48" s="2">
        <f>X48+W48</f>
        <v>14040</v>
      </c>
      <c r="Z48" s="2">
        <f>X48+I48</f>
        <v>30013.279999999999</v>
      </c>
      <c r="AA48" s="2">
        <f>IF(L48=TRUE,3000, L48)</f>
        <v>3000</v>
      </c>
      <c r="AB48" s="2">
        <f>AA48+G48</f>
        <v>10973.28</v>
      </c>
      <c r="AC48" s="2">
        <f>IF(O48=TRUE,3000, O48*52)</f>
        <v>780</v>
      </c>
      <c r="AD48" s="2">
        <f>AC48+G48</f>
        <v>8753.2800000000007</v>
      </c>
      <c r="AE48" s="2">
        <f>IF(R48=TRUE,3000, R48*12)</f>
        <v>360</v>
      </c>
      <c r="AF48" s="2">
        <f>AE48+$G48</f>
        <v>8333.2800000000007</v>
      </c>
      <c r="AG48" s="2">
        <f>IF(U48=TRUE,3000, U48*12)</f>
        <v>780</v>
      </c>
      <c r="AH48" s="2">
        <f>AG48+$G48</f>
        <v>8753.2800000000007</v>
      </c>
      <c r="AI48" s="2">
        <f>IF(K48=0,0, K48)</f>
        <v>0</v>
      </c>
      <c r="AJ48" s="2">
        <f>AI48+$C48+$G48</f>
        <v>11973.28</v>
      </c>
      <c r="AK48" s="2">
        <f>IF(N48=0,0, N48*52)</f>
        <v>780</v>
      </c>
      <c r="AL48" s="2">
        <f>AK48+$C48+$G48</f>
        <v>12753.28</v>
      </c>
      <c r="AM48" s="2">
        <f>IF(Q48=0,0, Q48*12)</f>
        <v>360</v>
      </c>
      <c r="AN48" s="2">
        <f>AM48+$G48+$C48</f>
        <v>12333.28</v>
      </c>
      <c r="AO48" s="2">
        <f>IF(S48=0,0, S48*12)</f>
        <v>0</v>
      </c>
      <c r="AP48" s="2">
        <f>AO48+$G48+$C48</f>
        <v>11973.28</v>
      </c>
    </row>
    <row r="49" spans="1:42" x14ac:dyDescent="0.3">
      <c r="A49" s="2" t="s">
        <v>67</v>
      </c>
      <c r="B49" s="8">
        <v>685.08</v>
      </c>
      <c r="C49" s="2">
        <v>6650</v>
      </c>
      <c r="D49" s="2">
        <v>13300</v>
      </c>
      <c r="E49" s="2">
        <v>7900</v>
      </c>
      <c r="F49" s="2">
        <v>15800</v>
      </c>
      <c r="G49" s="2">
        <f>B49*12</f>
        <v>8220.9600000000009</v>
      </c>
      <c r="H49" s="8">
        <f>B49*12+E49</f>
        <v>16120.960000000001</v>
      </c>
      <c r="I49" s="8">
        <f>F49+B49*12</f>
        <v>24020.959999999999</v>
      </c>
      <c r="J49" s="2">
        <v>40</v>
      </c>
      <c r="K49" s="2">
        <v>0</v>
      </c>
      <c r="L49" s="2" t="b">
        <v>1</v>
      </c>
      <c r="M49" s="2">
        <v>0</v>
      </c>
      <c r="N49" s="2">
        <v>35</v>
      </c>
      <c r="O49" s="2">
        <v>35</v>
      </c>
      <c r="P49" s="2">
        <v>0</v>
      </c>
      <c r="Q49" s="2">
        <v>35</v>
      </c>
      <c r="R49" s="2">
        <v>35</v>
      </c>
      <c r="S49" s="2">
        <v>0</v>
      </c>
      <c r="T49" s="2">
        <v>75</v>
      </c>
      <c r="U49" s="2">
        <v>75</v>
      </c>
      <c r="V49" s="2">
        <f>MAX(S49,P49,M49,J49)</f>
        <v>40</v>
      </c>
      <c r="W49" s="2">
        <f>(F49-D49)</f>
        <v>2500</v>
      </c>
      <c r="X49" s="2">
        <f>W49*(1-V49/100)</f>
        <v>1500</v>
      </c>
      <c r="Y49" s="2">
        <f>X49+W49</f>
        <v>4000</v>
      </c>
      <c r="Z49" s="2">
        <f>X49+I49</f>
        <v>25520.959999999999</v>
      </c>
      <c r="AA49" s="2">
        <f>IF(L49=TRUE,3000, L49)</f>
        <v>3000</v>
      </c>
      <c r="AB49" s="2">
        <f>AA49+G49</f>
        <v>11220.960000000001</v>
      </c>
      <c r="AC49" s="2">
        <f>IF(O49=TRUE,3000, O49*52)</f>
        <v>1820</v>
      </c>
      <c r="AD49" s="2">
        <f>AC49+G49</f>
        <v>10040.960000000001</v>
      </c>
      <c r="AE49" s="2">
        <f>IF(R49=TRUE,3000, R49*12)</f>
        <v>420</v>
      </c>
      <c r="AF49" s="2">
        <f>AE49+$G49</f>
        <v>8640.9600000000009</v>
      </c>
      <c r="AG49" s="2">
        <f>IF(U49=TRUE,3000, U49*12)</f>
        <v>900</v>
      </c>
      <c r="AH49" s="2">
        <f>AG49+$G49</f>
        <v>9120.9600000000009</v>
      </c>
      <c r="AI49" s="2">
        <f>IF(K49=0,0, K49)</f>
        <v>0</v>
      </c>
      <c r="AJ49" s="2">
        <f>AI49+$C49+$G49</f>
        <v>14870.960000000001</v>
      </c>
      <c r="AK49" s="2">
        <f>IF(N49=0,0, N49*52)</f>
        <v>1820</v>
      </c>
      <c r="AL49" s="2">
        <f>AK49+$C49+$G49</f>
        <v>16690.96</v>
      </c>
      <c r="AM49" s="2">
        <f>IF(Q49=0,0, Q49*12)</f>
        <v>420</v>
      </c>
      <c r="AN49" s="2">
        <f>AM49+$G49+$C49</f>
        <v>15290.960000000001</v>
      </c>
      <c r="AO49" s="2">
        <f>IF(S49=0,0, S49*12)</f>
        <v>0</v>
      </c>
      <c r="AP49" s="2">
        <f>AO49+$G49+$C49</f>
        <v>14870.960000000001</v>
      </c>
    </row>
    <row r="50" spans="1:42" x14ac:dyDescent="0.3">
      <c r="A50" s="2" t="s">
        <v>69</v>
      </c>
      <c r="B50" s="8">
        <v>706.72</v>
      </c>
      <c r="C50" s="2">
        <v>7900</v>
      </c>
      <c r="D50" s="2">
        <v>15800</v>
      </c>
      <c r="E50" s="2">
        <v>7900</v>
      </c>
      <c r="F50" s="2">
        <v>15800</v>
      </c>
      <c r="G50" s="2">
        <f>B50*12</f>
        <v>8480.64</v>
      </c>
      <c r="H50" s="8">
        <f>B50*12+E50</f>
        <v>16380.64</v>
      </c>
      <c r="I50" s="8">
        <f>F50+B50*12</f>
        <v>24280.639999999999</v>
      </c>
      <c r="J50" s="2">
        <v>0</v>
      </c>
      <c r="K50" s="2">
        <v>0</v>
      </c>
      <c r="L50" s="2" t="b">
        <v>1</v>
      </c>
      <c r="M50" s="2">
        <v>0</v>
      </c>
      <c r="N50" s="2">
        <v>15</v>
      </c>
      <c r="O50" s="2">
        <v>15</v>
      </c>
      <c r="P50" s="2">
        <v>0</v>
      </c>
      <c r="Q50" s="2">
        <v>30</v>
      </c>
      <c r="R50" s="2">
        <v>30</v>
      </c>
      <c r="S50" s="2">
        <v>0</v>
      </c>
      <c r="T50" s="2">
        <v>65</v>
      </c>
      <c r="U50" s="2">
        <v>65</v>
      </c>
      <c r="V50" s="2">
        <f>MAX(S50,P50,M50,J50)</f>
        <v>0</v>
      </c>
      <c r="W50" s="2">
        <f>(F50-D50)</f>
        <v>0</v>
      </c>
      <c r="X50" s="2">
        <f>W50*(1-V50/100)</f>
        <v>0</v>
      </c>
      <c r="Y50" s="2">
        <f>X50+W50</f>
        <v>0</v>
      </c>
      <c r="Z50" s="2">
        <f>X50+I50</f>
        <v>24280.639999999999</v>
      </c>
      <c r="AA50" s="2">
        <f>IF(L50=TRUE,3000, L50)</f>
        <v>3000</v>
      </c>
      <c r="AB50" s="2">
        <f>AA50+G50</f>
        <v>11480.64</v>
      </c>
      <c r="AC50" s="2">
        <f>IF(O50=TRUE,3000, O50*52)</f>
        <v>780</v>
      </c>
      <c r="AD50" s="2">
        <f>AC50+G50</f>
        <v>9260.64</v>
      </c>
      <c r="AE50" s="2">
        <f>IF(R50=TRUE,3000, R50*12)</f>
        <v>360</v>
      </c>
      <c r="AF50" s="2">
        <f>AE50+$G50</f>
        <v>8840.64</v>
      </c>
      <c r="AG50" s="2">
        <f>IF(U50=TRUE,3000, U50*12)</f>
        <v>780</v>
      </c>
      <c r="AH50" s="2">
        <f>AG50+$G50</f>
        <v>9260.64</v>
      </c>
      <c r="AI50" s="2">
        <f>IF(K50=0,0, K50)</f>
        <v>0</v>
      </c>
      <c r="AJ50" s="2">
        <f>AI50+$C50+$G50</f>
        <v>16380.64</v>
      </c>
      <c r="AK50" s="2">
        <f>IF(N50=0,0, N50*52)</f>
        <v>780</v>
      </c>
      <c r="AL50" s="2">
        <f>AK50+$C50+$G50</f>
        <v>17160.64</v>
      </c>
      <c r="AM50" s="2">
        <f>IF(Q50=0,0, Q50*12)</f>
        <v>360</v>
      </c>
      <c r="AN50" s="2">
        <f>AM50+$G50+$C50</f>
        <v>16740.64</v>
      </c>
      <c r="AO50" s="2">
        <f>IF(S50=0,0, S50*12)</f>
        <v>0</v>
      </c>
      <c r="AP50" s="2">
        <f>AO50+$G50+$C50</f>
        <v>16380.64</v>
      </c>
    </row>
    <row r="51" spans="1:42" x14ac:dyDescent="0.3">
      <c r="A51" s="2" t="s">
        <v>70</v>
      </c>
      <c r="B51" s="8">
        <v>722.52</v>
      </c>
      <c r="C51" s="2">
        <v>4000</v>
      </c>
      <c r="D51" s="2">
        <v>8000</v>
      </c>
      <c r="E51" s="2">
        <v>7900</v>
      </c>
      <c r="F51" s="2">
        <v>15800</v>
      </c>
      <c r="G51" s="2">
        <f>B51*12</f>
        <v>8670.24</v>
      </c>
      <c r="H51" s="8">
        <f>B51*12+E51</f>
        <v>16570.239999999998</v>
      </c>
      <c r="I51" s="8">
        <f>F51+B51*12</f>
        <v>24470.239999999998</v>
      </c>
      <c r="J51" s="2">
        <v>20</v>
      </c>
      <c r="K51" s="2">
        <v>0</v>
      </c>
      <c r="L51" s="2" t="b">
        <v>1</v>
      </c>
      <c r="M51" s="2">
        <v>0</v>
      </c>
      <c r="N51" s="2">
        <v>15</v>
      </c>
      <c r="O51" s="2">
        <v>15</v>
      </c>
      <c r="P51" s="2">
        <v>0</v>
      </c>
      <c r="Q51" s="2">
        <v>30</v>
      </c>
      <c r="R51" s="2">
        <v>30</v>
      </c>
      <c r="S51" s="2">
        <v>0</v>
      </c>
      <c r="T51" s="2">
        <v>65</v>
      </c>
      <c r="U51" s="2">
        <v>65</v>
      </c>
      <c r="V51" s="2">
        <f>MAX(S51,P51,M51,J51)</f>
        <v>20</v>
      </c>
      <c r="W51" s="2">
        <f>(F51-D51)</f>
        <v>7800</v>
      </c>
      <c r="X51" s="2">
        <f>W51*(1-V51/100)</f>
        <v>6240</v>
      </c>
      <c r="Y51" s="2">
        <f>X51+W51</f>
        <v>14040</v>
      </c>
      <c r="Z51" s="2">
        <f>X51+I51</f>
        <v>30710.239999999998</v>
      </c>
      <c r="AA51" s="2">
        <f>IF(L51=TRUE,3000, L51)</f>
        <v>3000</v>
      </c>
      <c r="AB51" s="2">
        <f>AA51+G51</f>
        <v>11670.24</v>
      </c>
      <c r="AC51" s="2">
        <f>IF(O51=TRUE,3000, O51*52)</f>
        <v>780</v>
      </c>
      <c r="AD51" s="2">
        <f>AC51+G51</f>
        <v>9450.24</v>
      </c>
      <c r="AE51" s="2">
        <f>IF(R51=TRUE,3000, R51*12)</f>
        <v>360</v>
      </c>
      <c r="AF51" s="2">
        <f>AE51+$G51</f>
        <v>9030.24</v>
      </c>
      <c r="AG51" s="2">
        <f>IF(U51=TRUE,3000, U51*12)</f>
        <v>780</v>
      </c>
      <c r="AH51" s="2">
        <f>AG51+$G51</f>
        <v>9450.24</v>
      </c>
      <c r="AI51" s="2">
        <f>IF(K51=0,0, K51)</f>
        <v>0</v>
      </c>
      <c r="AJ51" s="2">
        <f>AI51+$C51+$G51</f>
        <v>12670.24</v>
      </c>
      <c r="AK51" s="2">
        <f>IF(N51=0,0, N51*52)</f>
        <v>780</v>
      </c>
      <c r="AL51" s="2">
        <f>AK51+$C51+$G51</f>
        <v>13450.24</v>
      </c>
      <c r="AM51" s="2">
        <f>IF(Q51=0,0, Q51*12)</f>
        <v>360</v>
      </c>
      <c r="AN51" s="2">
        <f>AM51+$G51+$C51</f>
        <v>13030.24</v>
      </c>
      <c r="AO51" s="2">
        <f>IF(S51=0,0, S51*12)</f>
        <v>0</v>
      </c>
      <c r="AP51" s="2">
        <f>AO51+$G51+$C51</f>
        <v>12670.24</v>
      </c>
    </row>
    <row r="52" spans="1:42" x14ac:dyDescent="0.3">
      <c r="A52" s="2" t="s">
        <v>71</v>
      </c>
      <c r="B52" s="8">
        <v>735.34</v>
      </c>
      <c r="C52" s="2">
        <v>600</v>
      </c>
      <c r="D52" s="2">
        <v>1200</v>
      </c>
      <c r="E52" s="2">
        <v>7900</v>
      </c>
      <c r="F52" s="2">
        <v>15800</v>
      </c>
      <c r="G52" s="2">
        <f>B52*12</f>
        <v>8824.08</v>
      </c>
      <c r="H52" s="8">
        <f>B52*12+E52</f>
        <v>16724.080000000002</v>
      </c>
      <c r="I52" s="8">
        <f>F52+B52*12</f>
        <v>24624.080000000002</v>
      </c>
      <c r="J52" s="2">
        <v>20</v>
      </c>
      <c r="K52" s="2">
        <v>250</v>
      </c>
      <c r="L52" s="2" t="b">
        <v>1</v>
      </c>
      <c r="M52" s="2">
        <v>0</v>
      </c>
      <c r="N52" s="2">
        <v>4</v>
      </c>
      <c r="O52" s="2" t="b">
        <v>1</v>
      </c>
      <c r="P52" s="2">
        <v>0</v>
      </c>
      <c r="Q52" s="2">
        <v>30</v>
      </c>
      <c r="R52" s="2">
        <v>30</v>
      </c>
      <c r="S52" s="2">
        <v>0</v>
      </c>
      <c r="T52" s="2">
        <v>50</v>
      </c>
      <c r="U52" s="2" t="b">
        <v>1</v>
      </c>
      <c r="V52" s="2">
        <f>MAX(S52,P52,M52,J52)</f>
        <v>20</v>
      </c>
      <c r="W52" s="2">
        <f>(F52-D52)</f>
        <v>14600</v>
      </c>
      <c r="X52" s="2">
        <f>W52*(1-V52/100)</f>
        <v>11680</v>
      </c>
      <c r="Y52" s="2">
        <f>X52+W52</f>
        <v>26280</v>
      </c>
      <c r="Z52" s="2">
        <f>X52+I52</f>
        <v>36304.080000000002</v>
      </c>
      <c r="AA52" s="2">
        <f>IF(L52=TRUE,3000, L52)</f>
        <v>3000</v>
      </c>
      <c r="AB52" s="2">
        <f>AA52+G52</f>
        <v>11824.08</v>
      </c>
      <c r="AC52" s="2">
        <f>IF(O52=TRUE,3000, O52*52)</f>
        <v>3000</v>
      </c>
      <c r="AD52" s="2">
        <f>AC52+G52</f>
        <v>11824.08</v>
      </c>
      <c r="AE52" s="2">
        <f>IF(R52=TRUE,3000, R52*12)</f>
        <v>360</v>
      </c>
      <c r="AF52" s="2">
        <f>AE52+$G52</f>
        <v>9184.08</v>
      </c>
      <c r="AG52" s="2">
        <f>IF(U52=TRUE,3000, U52*12)</f>
        <v>3000</v>
      </c>
      <c r="AH52" s="2">
        <f>AG52+$G52</f>
        <v>11824.08</v>
      </c>
      <c r="AI52" s="2">
        <f>IF(K52=0,0, K52)</f>
        <v>250</v>
      </c>
      <c r="AJ52" s="2">
        <f>AI52+$C52+$G52</f>
        <v>9674.08</v>
      </c>
      <c r="AK52" s="2">
        <f>IF(N52=0,0, N52*52)</f>
        <v>208</v>
      </c>
      <c r="AL52" s="2">
        <f>AK52+$C52+$G52</f>
        <v>9632.08</v>
      </c>
      <c r="AM52" s="2">
        <f>IF(Q52=0,0, Q52*12)</f>
        <v>360</v>
      </c>
      <c r="AN52" s="2">
        <f>AM52+$G52+$C52</f>
        <v>9784.08</v>
      </c>
      <c r="AO52" s="2">
        <f>IF(S52=0,0, S52*12)</f>
        <v>0</v>
      </c>
      <c r="AP52" s="2">
        <f>AO52+$G52+$C52</f>
        <v>9424.08</v>
      </c>
    </row>
    <row r="53" spans="1:42" x14ac:dyDescent="0.3">
      <c r="A53" s="2" t="s">
        <v>72</v>
      </c>
      <c r="B53" s="8">
        <v>784.42</v>
      </c>
      <c r="C53" s="2">
        <v>0</v>
      </c>
      <c r="D53" s="2">
        <v>0</v>
      </c>
      <c r="E53" s="2">
        <v>7900</v>
      </c>
      <c r="F53" s="2">
        <v>15800</v>
      </c>
      <c r="G53" s="2">
        <f>B53*12</f>
        <v>9413.0399999999991</v>
      </c>
      <c r="H53" s="8">
        <f>B53*12+E53</f>
        <v>17313.04</v>
      </c>
      <c r="I53" s="8">
        <f>F53+B53*12</f>
        <v>25213.040000000001</v>
      </c>
      <c r="J53" s="2">
        <v>0</v>
      </c>
      <c r="K53" s="2">
        <v>1000</v>
      </c>
      <c r="L53" s="2">
        <v>1000</v>
      </c>
      <c r="M53" s="2">
        <v>0</v>
      </c>
      <c r="N53" s="2">
        <v>20</v>
      </c>
      <c r="O53" s="2">
        <v>20</v>
      </c>
      <c r="P53" s="2">
        <v>0</v>
      </c>
      <c r="Q53" s="2">
        <v>35</v>
      </c>
      <c r="R53" s="2">
        <v>35</v>
      </c>
      <c r="S53" s="2">
        <v>0</v>
      </c>
      <c r="T53" s="2">
        <v>100</v>
      </c>
      <c r="U53" s="2">
        <v>100</v>
      </c>
      <c r="V53" s="2">
        <f>MAX(S53,P53,M53,J53)</f>
        <v>0</v>
      </c>
      <c r="W53" s="2">
        <f>(F53-D53)</f>
        <v>15800</v>
      </c>
      <c r="X53" s="2">
        <f>W53*(1-V53/100)</f>
        <v>15800</v>
      </c>
      <c r="Y53" s="2">
        <f>X53+W53</f>
        <v>31600</v>
      </c>
      <c r="Z53" s="2">
        <f>X53+I53</f>
        <v>41013.040000000001</v>
      </c>
      <c r="AA53" s="2">
        <f>IF(L53=TRUE,3000, L53)</f>
        <v>1000</v>
      </c>
      <c r="AB53" s="2">
        <f>AA53+G53</f>
        <v>10413.039999999999</v>
      </c>
      <c r="AC53" s="2">
        <f>IF(O53=TRUE,3000, O53*52)</f>
        <v>1040</v>
      </c>
      <c r="AD53" s="2">
        <f>AC53+G53</f>
        <v>10453.039999999999</v>
      </c>
      <c r="AE53" s="2">
        <f>IF(R53=TRUE,3000, R53*12)</f>
        <v>420</v>
      </c>
      <c r="AF53" s="2">
        <f>AE53+$G53</f>
        <v>9833.0399999999991</v>
      </c>
      <c r="AG53" s="2">
        <f>IF(U53=TRUE,3000, U53*12)</f>
        <v>1200</v>
      </c>
      <c r="AH53" s="2">
        <f>AG53+$G53</f>
        <v>10613.039999999999</v>
      </c>
      <c r="AI53" s="2">
        <f>IF(K53=0,0, K53)</f>
        <v>1000</v>
      </c>
      <c r="AJ53" s="2">
        <f>AI53+$C53+$G53</f>
        <v>10413.039999999999</v>
      </c>
      <c r="AK53" s="2">
        <f>IF(N53=0,0, N53*52)</f>
        <v>1040</v>
      </c>
      <c r="AL53" s="2">
        <f>AK53+$C53+$G53</f>
        <v>10453.039999999999</v>
      </c>
      <c r="AM53" s="2">
        <f>IF(Q53=0,0, Q53*12)</f>
        <v>420</v>
      </c>
      <c r="AN53" s="2">
        <f>AM53+$G53+$C53</f>
        <v>9833.0399999999991</v>
      </c>
      <c r="AO53" s="2">
        <f>IF(S53=0,0, S53*12)</f>
        <v>0</v>
      </c>
      <c r="AP53" s="2">
        <f>AO53+$G53+$C53</f>
        <v>9413.0399999999991</v>
      </c>
    </row>
    <row r="54" spans="1:42" x14ac:dyDescent="0.3">
      <c r="A54" s="2" t="s">
        <v>77</v>
      </c>
      <c r="B54" s="8">
        <v>890.24</v>
      </c>
      <c r="C54" s="2">
        <v>3300</v>
      </c>
      <c r="D54" s="2">
        <v>6600</v>
      </c>
      <c r="E54" s="2">
        <v>6700</v>
      </c>
      <c r="F54" s="2">
        <v>13400</v>
      </c>
      <c r="G54" s="2">
        <f>B54*12</f>
        <v>10682.880000000001</v>
      </c>
      <c r="H54" s="8">
        <f>B54*12+E54</f>
        <v>17382.88</v>
      </c>
      <c r="I54" s="8">
        <f>F54+B54*12</f>
        <v>24082.880000000001</v>
      </c>
      <c r="J54" s="2">
        <v>20</v>
      </c>
      <c r="K54" s="2">
        <v>250</v>
      </c>
      <c r="L54" s="2" t="b">
        <v>1</v>
      </c>
      <c r="M54" s="2">
        <v>0</v>
      </c>
      <c r="N54" s="2">
        <v>15</v>
      </c>
      <c r="O54" s="2" t="b">
        <v>1</v>
      </c>
      <c r="P54" s="2">
        <v>0</v>
      </c>
      <c r="Q54" s="2">
        <v>30</v>
      </c>
      <c r="R54" s="2" t="b">
        <v>1</v>
      </c>
      <c r="S54" s="2">
        <v>0</v>
      </c>
      <c r="T54" s="2">
        <v>50</v>
      </c>
      <c r="U54" s="2" t="b">
        <v>1</v>
      </c>
      <c r="V54" s="2">
        <f>MAX(S54,P54,M54,J54)</f>
        <v>20</v>
      </c>
      <c r="W54" s="2">
        <f>(F54-D54)</f>
        <v>6800</v>
      </c>
      <c r="X54" s="2">
        <f>W54*(1-V54/100)</f>
        <v>5440</v>
      </c>
      <c r="Y54" s="2">
        <f>X54+W54</f>
        <v>12240</v>
      </c>
      <c r="Z54" s="2">
        <f>X54+I54</f>
        <v>29522.880000000001</v>
      </c>
      <c r="AA54" s="2">
        <f>IF(L54=TRUE,3000, L54)</f>
        <v>3000</v>
      </c>
      <c r="AB54" s="2">
        <f>AA54+G54</f>
        <v>13682.880000000001</v>
      </c>
      <c r="AC54" s="2">
        <f>IF(O54=TRUE,3000, O54*52)</f>
        <v>3000</v>
      </c>
      <c r="AD54" s="2">
        <f>AC54+G54</f>
        <v>13682.880000000001</v>
      </c>
      <c r="AE54" s="2">
        <f>IF(R54=TRUE,3000, R54*12)</f>
        <v>3000</v>
      </c>
      <c r="AF54" s="2">
        <f>AE54+$G54</f>
        <v>13682.880000000001</v>
      </c>
      <c r="AG54" s="2">
        <f>IF(U54=TRUE,3000, U54*12)</f>
        <v>3000</v>
      </c>
      <c r="AH54" s="2">
        <f>AG54+$G54</f>
        <v>13682.880000000001</v>
      </c>
      <c r="AI54" s="2">
        <f>IF(K54=0,0, K54)</f>
        <v>250</v>
      </c>
      <c r="AJ54" s="2">
        <f>AI54+$C54+$G54</f>
        <v>14232.880000000001</v>
      </c>
      <c r="AK54" s="2">
        <f>IF(N54=0,0, N54*52)</f>
        <v>780</v>
      </c>
      <c r="AL54" s="2">
        <f>AK54+$C54+$G54</f>
        <v>14762.880000000001</v>
      </c>
      <c r="AM54" s="2">
        <f>IF(Q54=0,0, Q54*12)</f>
        <v>360</v>
      </c>
      <c r="AN54" s="2">
        <f>AM54+$G54+$C54</f>
        <v>14342.880000000001</v>
      </c>
      <c r="AO54" s="2">
        <f>IF(S54=0,0, S54*12)</f>
        <v>0</v>
      </c>
      <c r="AP54" s="2">
        <f>AO54+$G54+$C54</f>
        <v>13982.880000000001</v>
      </c>
    </row>
    <row r="55" spans="1:42" x14ac:dyDescent="0.3">
      <c r="A55" s="2" t="s">
        <v>73</v>
      </c>
      <c r="B55" s="8">
        <v>808.28</v>
      </c>
      <c r="C55" s="2">
        <v>3700</v>
      </c>
      <c r="D55" s="2">
        <v>7400</v>
      </c>
      <c r="E55" s="2">
        <v>7900</v>
      </c>
      <c r="F55" s="2">
        <v>15800</v>
      </c>
      <c r="G55" s="2">
        <f>B55*12</f>
        <v>9699.36</v>
      </c>
      <c r="H55" s="8">
        <f>B55*12+E55</f>
        <v>17599.36</v>
      </c>
      <c r="I55" s="8">
        <f>F55+B55*12</f>
        <v>25499.360000000001</v>
      </c>
      <c r="J55" s="2">
        <v>20</v>
      </c>
      <c r="K55" s="2">
        <v>0</v>
      </c>
      <c r="L55" s="2" t="b">
        <v>1</v>
      </c>
      <c r="M55" s="2">
        <v>0</v>
      </c>
      <c r="N55" s="2">
        <v>15</v>
      </c>
      <c r="O55" s="2">
        <v>15</v>
      </c>
      <c r="P55" s="2">
        <v>0</v>
      </c>
      <c r="Q55" s="2">
        <v>30</v>
      </c>
      <c r="R55" s="2">
        <v>30</v>
      </c>
      <c r="S55" s="2">
        <v>0</v>
      </c>
      <c r="T55" s="2">
        <v>65</v>
      </c>
      <c r="U55" s="2">
        <v>65</v>
      </c>
      <c r="V55" s="2">
        <f>MAX(S55,P55,M55,J55)</f>
        <v>20</v>
      </c>
      <c r="W55" s="2">
        <f>(F55-D55)</f>
        <v>8400</v>
      </c>
      <c r="X55" s="2">
        <f>W55*(1-V55/100)</f>
        <v>6720</v>
      </c>
      <c r="Y55" s="2">
        <f>X55+W55</f>
        <v>15120</v>
      </c>
      <c r="Z55" s="2">
        <f>X55+I55</f>
        <v>32219.360000000001</v>
      </c>
      <c r="AA55" s="2">
        <f>IF(L55=TRUE,3000, L55)</f>
        <v>3000</v>
      </c>
      <c r="AB55" s="2">
        <f>AA55+G55</f>
        <v>12699.36</v>
      </c>
      <c r="AC55" s="2">
        <f>IF(O55=TRUE,3000, O55*52)</f>
        <v>780</v>
      </c>
      <c r="AD55" s="2">
        <f>AC55+G55</f>
        <v>10479.36</v>
      </c>
      <c r="AE55" s="2">
        <f>IF(R55=TRUE,3000, R55*12)</f>
        <v>360</v>
      </c>
      <c r="AF55" s="2">
        <f>AE55+$G55</f>
        <v>10059.36</v>
      </c>
      <c r="AG55" s="2">
        <f>IF(U55=TRUE,3000, U55*12)</f>
        <v>780</v>
      </c>
      <c r="AH55" s="2">
        <f>AG55+$G55</f>
        <v>10479.36</v>
      </c>
      <c r="AI55" s="2">
        <f>IF(K55=0,0, K55)</f>
        <v>0</v>
      </c>
      <c r="AJ55" s="2">
        <f>AI55+$C55+$G55</f>
        <v>13399.36</v>
      </c>
      <c r="AK55" s="2">
        <f>IF(N55=0,0, N55*52)</f>
        <v>780</v>
      </c>
      <c r="AL55" s="2">
        <f>AK55+$C55+$G55</f>
        <v>14179.36</v>
      </c>
      <c r="AM55" s="2">
        <f>IF(Q55=0,0, Q55*12)</f>
        <v>360</v>
      </c>
      <c r="AN55" s="2">
        <f>AM55+$G55+$C55</f>
        <v>13759.36</v>
      </c>
      <c r="AO55" s="2">
        <f>IF(S55=0,0, S55*12)</f>
        <v>0</v>
      </c>
      <c r="AP55" s="2">
        <f>AO55+$G55+$C55</f>
        <v>13399.36</v>
      </c>
    </row>
    <row r="56" spans="1:42" x14ac:dyDescent="0.3">
      <c r="A56" s="2" t="s">
        <v>74</v>
      </c>
      <c r="B56" s="8">
        <v>826.18</v>
      </c>
      <c r="C56" s="2">
        <v>1100</v>
      </c>
      <c r="D56" s="2">
        <v>2200</v>
      </c>
      <c r="E56" s="2">
        <v>7900</v>
      </c>
      <c r="F56" s="2">
        <v>15800</v>
      </c>
      <c r="G56" s="2">
        <f>B56*12</f>
        <v>9914.16</v>
      </c>
      <c r="H56" s="8">
        <f>B56*12+E56</f>
        <v>17814.16</v>
      </c>
      <c r="I56" s="8">
        <f>F56+B56*12</f>
        <v>25714.16</v>
      </c>
      <c r="J56" s="2">
        <v>20</v>
      </c>
      <c r="K56" s="2">
        <v>0</v>
      </c>
      <c r="L56" s="2" t="b">
        <v>1</v>
      </c>
      <c r="M56" s="2">
        <v>20</v>
      </c>
      <c r="N56" s="2">
        <v>0</v>
      </c>
      <c r="O56" s="2" t="b">
        <v>1</v>
      </c>
      <c r="P56" s="2">
        <v>20</v>
      </c>
      <c r="Q56" s="2">
        <v>0</v>
      </c>
      <c r="R56" s="2" t="b">
        <v>1</v>
      </c>
      <c r="S56" s="2">
        <v>20</v>
      </c>
      <c r="T56" s="2">
        <v>0</v>
      </c>
      <c r="U56" s="2" t="b">
        <v>1</v>
      </c>
      <c r="V56" s="2">
        <f>MAX(S56,P56,M56,J56)</f>
        <v>20</v>
      </c>
      <c r="W56" s="2">
        <f>(F56-D56)</f>
        <v>13600</v>
      </c>
      <c r="X56" s="2">
        <f>W56*(1-V56/100)</f>
        <v>10880</v>
      </c>
      <c r="Y56" s="2">
        <f>X56+W56</f>
        <v>24480</v>
      </c>
      <c r="Z56" s="2">
        <f>X56+I56</f>
        <v>36594.160000000003</v>
      </c>
      <c r="AA56" s="2">
        <f>IF(L56=TRUE,3000, L56)</f>
        <v>3000</v>
      </c>
      <c r="AB56" s="2">
        <f>AA56+G56</f>
        <v>12914.16</v>
      </c>
      <c r="AC56" s="2">
        <f>IF(O56=TRUE,3000, O56*52)</f>
        <v>3000</v>
      </c>
      <c r="AD56" s="2">
        <f>AC56+G56</f>
        <v>12914.16</v>
      </c>
      <c r="AE56" s="2">
        <f>IF(R56=TRUE,3000, R56*12)</f>
        <v>3000</v>
      </c>
      <c r="AF56" s="2">
        <f>AE56+$G56</f>
        <v>12914.16</v>
      </c>
      <c r="AG56" s="2">
        <f>IF(U56=TRUE,3000, U56*12)</f>
        <v>3000</v>
      </c>
      <c r="AH56" s="2">
        <f>AG56+$G56</f>
        <v>12914.16</v>
      </c>
      <c r="AI56" s="2">
        <f>IF(K56=0,0, K56)</f>
        <v>0</v>
      </c>
      <c r="AJ56" s="2">
        <f>AI56+$C56+$G56</f>
        <v>11014.16</v>
      </c>
      <c r="AK56" s="2">
        <f>IF(N56=0,0, N56*52)</f>
        <v>0</v>
      </c>
      <c r="AL56" s="2">
        <f>AK56+$C56+$G56</f>
        <v>11014.16</v>
      </c>
      <c r="AM56" s="2">
        <f>IF(Q56=0,0, Q56*12)</f>
        <v>0</v>
      </c>
      <c r="AN56" s="2">
        <f>AM56+$G56+$C56</f>
        <v>11014.16</v>
      </c>
      <c r="AO56" s="2">
        <f>IF(S56=0,0, S56*12)</f>
        <v>240</v>
      </c>
      <c r="AP56" s="2">
        <f>AO56+$G56+$C56</f>
        <v>11254.16</v>
      </c>
    </row>
    <row r="57" spans="1:42" x14ac:dyDescent="0.3">
      <c r="A57" s="2" t="s">
        <v>75</v>
      </c>
      <c r="B57" s="8">
        <v>829.86</v>
      </c>
      <c r="C57" s="2">
        <v>1500</v>
      </c>
      <c r="D57" s="2">
        <v>3000</v>
      </c>
      <c r="E57" s="2">
        <v>7900</v>
      </c>
      <c r="F57" s="2">
        <v>15800</v>
      </c>
      <c r="G57" s="2">
        <f>B57*12</f>
        <v>9958.32</v>
      </c>
      <c r="H57" s="8">
        <f>B57*12+E57</f>
        <v>17858.32</v>
      </c>
      <c r="I57" s="8">
        <f>F57+B57*12</f>
        <v>25758.32</v>
      </c>
      <c r="J57" s="2">
        <v>20</v>
      </c>
      <c r="K57" s="2">
        <v>0</v>
      </c>
      <c r="L57" s="2" t="b">
        <v>1</v>
      </c>
      <c r="M57" s="2">
        <v>0</v>
      </c>
      <c r="N57" s="2">
        <v>15</v>
      </c>
      <c r="O57" s="2">
        <v>15</v>
      </c>
      <c r="P57" s="2">
        <v>0</v>
      </c>
      <c r="Q57" s="2">
        <v>25</v>
      </c>
      <c r="R57" s="2">
        <v>25</v>
      </c>
      <c r="S57" s="2">
        <v>0</v>
      </c>
      <c r="T57" s="2">
        <v>50</v>
      </c>
      <c r="U57" s="2">
        <v>50</v>
      </c>
      <c r="V57" s="2">
        <f>MAX(S57,P57,M57,J57)</f>
        <v>20</v>
      </c>
      <c r="W57" s="2">
        <f>(F57-D57)</f>
        <v>12800</v>
      </c>
      <c r="X57" s="2">
        <f>W57*(1-V57/100)</f>
        <v>10240</v>
      </c>
      <c r="Y57" s="2">
        <f>X57+W57</f>
        <v>23040</v>
      </c>
      <c r="Z57" s="2">
        <f>X57+I57</f>
        <v>35998.32</v>
      </c>
      <c r="AA57" s="2">
        <f>IF(L57=TRUE,3000, L57)</f>
        <v>3000</v>
      </c>
      <c r="AB57" s="2">
        <f>AA57+G57</f>
        <v>12958.32</v>
      </c>
      <c r="AC57" s="2">
        <f>IF(O57=TRUE,3000, O57*52)</f>
        <v>780</v>
      </c>
      <c r="AD57" s="2">
        <f>AC57+G57</f>
        <v>10738.32</v>
      </c>
      <c r="AE57" s="2">
        <f>IF(R57=TRUE,3000, R57*12)</f>
        <v>300</v>
      </c>
      <c r="AF57" s="2">
        <f>AE57+$G57</f>
        <v>10258.32</v>
      </c>
      <c r="AG57" s="2">
        <f>IF(U57=TRUE,3000, U57*12)</f>
        <v>600</v>
      </c>
      <c r="AH57" s="2">
        <f>AG57+$G57</f>
        <v>10558.32</v>
      </c>
      <c r="AI57" s="2">
        <f>IF(K57=0,0, K57)</f>
        <v>0</v>
      </c>
      <c r="AJ57" s="2">
        <f>AI57+$C57+$G57</f>
        <v>11458.32</v>
      </c>
      <c r="AK57" s="2">
        <f>IF(N57=0,0, N57*52)</f>
        <v>780</v>
      </c>
      <c r="AL57" s="2">
        <f>AK57+$C57+$G57</f>
        <v>12238.32</v>
      </c>
      <c r="AM57" s="2">
        <f>IF(Q57=0,0, Q57*12)</f>
        <v>300</v>
      </c>
      <c r="AN57" s="2">
        <f>AM57+$G57+$C57</f>
        <v>11758.32</v>
      </c>
      <c r="AO57" s="2">
        <f>IF(S57=0,0, S57*12)</f>
        <v>0</v>
      </c>
      <c r="AP57" s="2">
        <f>AO57+$G57+$C57</f>
        <v>11458.32</v>
      </c>
    </row>
    <row r="58" spans="1:42" x14ac:dyDescent="0.3">
      <c r="A58" s="2" t="s">
        <v>78</v>
      </c>
      <c r="B58" s="8">
        <v>924.44</v>
      </c>
      <c r="C58" s="2">
        <v>2000</v>
      </c>
      <c r="D58" s="2">
        <v>4000</v>
      </c>
      <c r="E58" s="2">
        <v>7900</v>
      </c>
      <c r="F58" s="2">
        <v>15800</v>
      </c>
      <c r="G58" s="2">
        <f>B58*12</f>
        <v>11093.28</v>
      </c>
      <c r="H58" s="8">
        <f>B58*12+E58</f>
        <v>18993.28</v>
      </c>
      <c r="I58" s="8">
        <f>F58+B58*12</f>
        <v>26893.279999999999</v>
      </c>
      <c r="J58" s="2">
        <v>20</v>
      </c>
      <c r="K58" s="2">
        <v>250</v>
      </c>
      <c r="L58" s="2" t="b">
        <v>1</v>
      </c>
      <c r="M58" s="2">
        <v>0</v>
      </c>
      <c r="N58" s="2">
        <v>15</v>
      </c>
      <c r="O58" s="2" t="b">
        <v>1</v>
      </c>
      <c r="P58" s="2">
        <v>0</v>
      </c>
      <c r="Q58" s="2">
        <v>30</v>
      </c>
      <c r="R58" s="2" t="b">
        <v>1</v>
      </c>
      <c r="S58" s="2">
        <v>0</v>
      </c>
      <c r="T58" s="2">
        <v>50</v>
      </c>
      <c r="U58" s="2" t="b">
        <v>1</v>
      </c>
      <c r="V58" s="2">
        <f>MAX(S58,P58,M58,J58)</f>
        <v>20</v>
      </c>
      <c r="W58" s="2">
        <f>(F58-D58)</f>
        <v>11800</v>
      </c>
      <c r="X58" s="2">
        <f>W58*(1-V58/100)</f>
        <v>9440</v>
      </c>
      <c r="Y58" s="2">
        <f>X58+W58</f>
        <v>21240</v>
      </c>
      <c r="Z58" s="2">
        <f>X58+I58</f>
        <v>36333.279999999999</v>
      </c>
      <c r="AA58" s="2">
        <f>IF(L58=TRUE,3000, L58)</f>
        <v>3000</v>
      </c>
      <c r="AB58" s="2">
        <f>AA58+G58</f>
        <v>14093.28</v>
      </c>
      <c r="AC58" s="2">
        <f>IF(O58=TRUE,3000, O58*52)</f>
        <v>3000</v>
      </c>
      <c r="AD58" s="2">
        <f>AC58+G58</f>
        <v>14093.28</v>
      </c>
      <c r="AE58" s="2">
        <f>IF(R58=TRUE,3000, R58*12)</f>
        <v>3000</v>
      </c>
      <c r="AF58" s="2">
        <f>AE58+$G58</f>
        <v>14093.28</v>
      </c>
      <c r="AG58" s="2">
        <f>IF(U58=TRUE,3000, U58*12)</f>
        <v>3000</v>
      </c>
      <c r="AH58" s="2">
        <f>AG58+$G58</f>
        <v>14093.28</v>
      </c>
      <c r="AI58" s="2">
        <f>IF(K58=0,0, K58)</f>
        <v>250</v>
      </c>
      <c r="AJ58" s="2">
        <f>AI58+$C58+$G58</f>
        <v>13343.28</v>
      </c>
      <c r="AK58" s="2">
        <f>IF(N58=0,0, N58*52)</f>
        <v>780</v>
      </c>
      <c r="AL58" s="2">
        <f>AK58+$C58+$G58</f>
        <v>13873.28</v>
      </c>
      <c r="AM58" s="2">
        <f>IF(Q58=0,0, Q58*12)</f>
        <v>360</v>
      </c>
      <c r="AN58" s="2">
        <f>AM58+$G58+$C58</f>
        <v>13453.28</v>
      </c>
      <c r="AO58" s="2">
        <f>IF(S58=0,0, S58*12)</f>
        <v>0</v>
      </c>
      <c r="AP58" s="2">
        <f>AO58+$G58+$C58</f>
        <v>13093.28</v>
      </c>
    </row>
    <row r="59" spans="1:42" x14ac:dyDescent="0.3">
      <c r="A59" s="2" t="s">
        <v>79</v>
      </c>
      <c r="B59" s="8">
        <v>1013.58</v>
      </c>
      <c r="C59" s="2">
        <v>4000</v>
      </c>
      <c r="D59" s="2">
        <v>8000</v>
      </c>
      <c r="E59" s="2">
        <v>7900</v>
      </c>
      <c r="F59" s="2">
        <v>15800</v>
      </c>
      <c r="G59" s="2">
        <f>B59*12</f>
        <v>12162.960000000001</v>
      </c>
      <c r="H59" s="8">
        <f>B59*12+E59</f>
        <v>20062.96</v>
      </c>
      <c r="I59" s="8">
        <f>F59+B59*12</f>
        <v>27962.959999999999</v>
      </c>
      <c r="J59" s="2">
        <v>20</v>
      </c>
      <c r="K59" s="2">
        <v>0</v>
      </c>
      <c r="L59" s="2" t="b">
        <v>1</v>
      </c>
      <c r="M59" s="2">
        <v>0</v>
      </c>
      <c r="N59" s="2">
        <v>15</v>
      </c>
      <c r="O59" s="2">
        <v>15</v>
      </c>
      <c r="P59" s="2">
        <v>0</v>
      </c>
      <c r="Q59" s="2">
        <v>30</v>
      </c>
      <c r="R59" s="2">
        <v>30</v>
      </c>
      <c r="S59" s="2">
        <v>0</v>
      </c>
      <c r="T59" s="2">
        <v>65</v>
      </c>
      <c r="U59" s="2">
        <v>65</v>
      </c>
      <c r="V59" s="2">
        <f>MAX(S59,P59,M59,J59)</f>
        <v>20</v>
      </c>
      <c r="W59" s="2">
        <f>(F59-D59)</f>
        <v>7800</v>
      </c>
      <c r="X59" s="2">
        <f>W59*(1-V59/100)</f>
        <v>6240</v>
      </c>
      <c r="Y59" s="2">
        <f>X59+W59</f>
        <v>14040</v>
      </c>
      <c r="Z59" s="2">
        <f>X59+I59</f>
        <v>34202.959999999999</v>
      </c>
      <c r="AA59" s="2">
        <f>IF(L59=TRUE,3000, L59)</f>
        <v>3000</v>
      </c>
      <c r="AB59" s="2">
        <f>AA59+G59</f>
        <v>15162.960000000001</v>
      </c>
      <c r="AC59" s="2">
        <f>IF(O59=TRUE,3000, O59*52)</f>
        <v>780</v>
      </c>
      <c r="AD59" s="2">
        <f>AC59+G59</f>
        <v>12942.960000000001</v>
      </c>
      <c r="AE59" s="2">
        <f>IF(R59=TRUE,3000, R59*12)</f>
        <v>360</v>
      </c>
      <c r="AF59" s="2">
        <f>AE59+$G59</f>
        <v>12522.960000000001</v>
      </c>
      <c r="AG59" s="2">
        <f>IF(U59=TRUE,3000, U59*12)</f>
        <v>780</v>
      </c>
      <c r="AH59" s="2">
        <f>AG59+$G59</f>
        <v>12942.960000000001</v>
      </c>
      <c r="AI59" s="2">
        <f>IF(K59=0,0, K59)</f>
        <v>0</v>
      </c>
      <c r="AJ59" s="2">
        <f>AI59+$C59+$G59</f>
        <v>16162.960000000001</v>
      </c>
      <c r="AK59" s="2">
        <f>IF(N59=0,0, N59*52)</f>
        <v>780</v>
      </c>
      <c r="AL59" s="2">
        <f>AK59+$C59+$G59</f>
        <v>16942.96</v>
      </c>
      <c r="AM59" s="2">
        <f>IF(Q59=0,0, Q59*12)</f>
        <v>360</v>
      </c>
      <c r="AN59" s="2">
        <f>AM59+$G59+$C59</f>
        <v>16522.96</v>
      </c>
      <c r="AO59" s="2">
        <f>IF(S59=0,0, S59*12)</f>
        <v>0</v>
      </c>
      <c r="AP59" s="2">
        <f>AO59+$G59+$C59</f>
        <v>16162.960000000001</v>
      </c>
    </row>
    <row r="60" spans="1:42" x14ac:dyDescent="0.3">
      <c r="A60" s="2" t="s">
        <v>80</v>
      </c>
      <c r="B60" s="8">
        <v>1112.22</v>
      </c>
      <c r="C60" s="2">
        <v>500</v>
      </c>
      <c r="D60" s="2">
        <v>1000</v>
      </c>
      <c r="E60" s="2">
        <v>7000</v>
      </c>
      <c r="F60" s="2">
        <v>14000</v>
      </c>
      <c r="G60" s="2">
        <f>B60*12</f>
        <v>13346.64</v>
      </c>
      <c r="H60" s="8">
        <f>B60*12+E60</f>
        <v>20346.64</v>
      </c>
      <c r="I60" s="8">
        <f>F60+B60*12</f>
        <v>27346.639999999999</v>
      </c>
      <c r="J60" s="2">
        <v>20</v>
      </c>
      <c r="K60" s="2">
        <v>250</v>
      </c>
      <c r="L60" s="2" t="b">
        <v>1</v>
      </c>
      <c r="M60" s="2">
        <v>0</v>
      </c>
      <c r="N60" s="2">
        <v>15</v>
      </c>
      <c r="O60" s="2" t="b">
        <v>1</v>
      </c>
      <c r="P60" s="2">
        <v>0</v>
      </c>
      <c r="Q60" s="2">
        <v>30</v>
      </c>
      <c r="R60" s="2" t="b">
        <v>1</v>
      </c>
      <c r="S60" s="2">
        <v>0</v>
      </c>
      <c r="T60" s="2">
        <v>50</v>
      </c>
      <c r="U60" s="2" t="b">
        <v>1</v>
      </c>
      <c r="V60" s="2">
        <f>MAX(S60,P60,M60,J60)</f>
        <v>20</v>
      </c>
      <c r="W60" s="2">
        <f>(F60-D60)</f>
        <v>13000</v>
      </c>
      <c r="X60" s="2">
        <f>W60*(1-V60/100)</f>
        <v>10400</v>
      </c>
      <c r="Y60" s="2">
        <f>X60+W60</f>
        <v>23400</v>
      </c>
      <c r="Z60" s="2">
        <f>X60+I60</f>
        <v>37746.639999999999</v>
      </c>
      <c r="AA60" s="2">
        <f>IF(L60=TRUE,3000, L60)</f>
        <v>3000</v>
      </c>
      <c r="AB60" s="2">
        <f>AA60+G60</f>
        <v>16346.64</v>
      </c>
      <c r="AC60" s="2">
        <f>IF(O60=TRUE,3000, O60*52)</f>
        <v>3000</v>
      </c>
      <c r="AD60" s="2">
        <f>AC60+G60</f>
        <v>16346.64</v>
      </c>
      <c r="AE60" s="2">
        <f>IF(R60=TRUE,3000, R60*12)</f>
        <v>3000</v>
      </c>
      <c r="AF60" s="2">
        <f>AE60+$G60</f>
        <v>16346.64</v>
      </c>
      <c r="AG60" s="2">
        <f>IF(U60=TRUE,3000, U60*12)</f>
        <v>3000</v>
      </c>
      <c r="AH60" s="2">
        <f>AG60+$G60</f>
        <v>16346.64</v>
      </c>
      <c r="AI60" s="2">
        <f>IF(K60=0,0, K60)</f>
        <v>250</v>
      </c>
      <c r="AJ60" s="2">
        <f>AI60+$C60+$G60</f>
        <v>14096.64</v>
      </c>
      <c r="AK60" s="2">
        <f>IF(N60=0,0, N60*52)</f>
        <v>780</v>
      </c>
      <c r="AL60" s="2">
        <f>AK60+$C60+$G60</f>
        <v>14626.64</v>
      </c>
      <c r="AM60" s="2">
        <f>IF(Q60=0,0, Q60*12)</f>
        <v>360</v>
      </c>
      <c r="AN60" s="2">
        <f>AM60+$G60+$C60</f>
        <v>14206.64</v>
      </c>
      <c r="AO60" s="2">
        <f>IF(S60=0,0, S60*12)</f>
        <v>0</v>
      </c>
      <c r="AP60" s="2">
        <f>AO60+$G60+$C60</f>
        <v>13846.64</v>
      </c>
    </row>
  </sheetData>
  <sortState ref="A2:AP60">
    <sortCondition ref="H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8"/>
  <sheetViews>
    <sheetView topLeftCell="A2" zoomScale="55" zoomScaleNormal="55" workbookViewId="0">
      <pane xSplit="5268" ySplit="1260" topLeftCell="A11" activePane="bottomRight"/>
      <selection pane="topRight" activeCell="H1" sqref="H1:H1048576"/>
      <selection pane="bottomLeft" activeCell="A2" sqref="A2:XFD2"/>
      <selection pane="bottomRight" activeCell="I1" sqref="A1:I58"/>
    </sheetView>
  </sheetViews>
  <sheetFormatPr defaultRowHeight="14.4" x14ac:dyDescent="0.3"/>
  <cols>
    <col min="1" max="1" width="83.21875" customWidth="1"/>
    <col min="2" max="2" width="10.77734375" customWidth="1"/>
    <col min="3" max="3" width="12" customWidth="1"/>
    <col min="4" max="5" width="10.77734375" customWidth="1"/>
    <col min="6" max="6" width="11.77734375" customWidth="1"/>
    <col min="7" max="9" width="11.77734375" style="3" customWidth="1"/>
    <col min="10" max="42" width="11.77734375" customWidth="1"/>
  </cols>
  <sheetData>
    <row r="1" spans="1:42" s="1" customFormat="1" ht="100.8" customHeight="1" x14ac:dyDescent="0.3">
      <c r="A1" s="1" t="s">
        <v>1</v>
      </c>
      <c r="B1" s="1" t="s">
        <v>2</v>
      </c>
      <c r="C1" s="1" t="s">
        <v>3</v>
      </c>
      <c r="D1" s="1" t="s">
        <v>9</v>
      </c>
      <c r="E1" s="1" t="s">
        <v>92</v>
      </c>
      <c r="F1" s="1" t="s">
        <v>11</v>
      </c>
      <c r="G1" s="1" t="s">
        <v>110</v>
      </c>
      <c r="H1" s="1" t="s">
        <v>112</v>
      </c>
      <c r="I1" s="1" t="s">
        <v>111</v>
      </c>
      <c r="J1" s="4" t="s">
        <v>62</v>
      </c>
      <c r="K1" s="4" t="s">
        <v>55</v>
      </c>
      <c r="L1" s="4" t="s">
        <v>60</v>
      </c>
      <c r="M1" s="7" t="s">
        <v>58</v>
      </c>
      <c r="N1" s="7" t="s">
        <v>57</v>
      </c>
      <c r="O1" s="7" t="s">
        <v>59</v>
      </c>
      <c r="P1" s="6" t="s">
        <v>63</v>
      </c>
      <c r="Q1" s="6" t="s">
        <v>47</v>
      </c>
      <c r="R1" s="6" t="s">
        <v>54</v>
      </c>
      <c r="S1" s="5" t="s">
        <v>64</v>
      </c>
      <c r="T1" s="5" t="s">
        <v>56</v>
      </c>
      <c r="U1" s="5" t="s">
        <v>61</v>
      </c>
      <c r="V1" s="9" t="s">
        <v>82</v>
      </c>
      <c r="W1" s="1" t="s">
        <v>81</v>
      </c>
      <c r="X1" s="1" t="s">
        <v>83</v>
      </c>
      <c r="Y1" s="1" t="s">
        <v>84</v>
      </c>
      <c r="Z1" s="1" t="s">
        <v>85</v>
      </c>
      <c r="AA1" s="1" t="s">
        <v>86</v>
      </c>
      <c r="AB1" s="1" t="s">
        <v>91</v>
      </c>
      <c r="AC1" s="1" t="s">
        <v>93</v>
      </c>
      <c r="AD1" s="1" t="s">
        <v>96</v>
      </c>
      <c r="AE1" s="1" t="s">
        <v>94</v>
      </c>
      <c r="AF1" s="1" t="s">
        <v>97</v>
      </c>
      <c r="AG1" s="1" t="s">
        <v>95</v>
      </c>
      <c r="AH1" s="1" t="s">
        <v>98</v>
      </c>
      <c r="AI1" s="1" t="s">
        <v>99</v>
      </c>
      <c r="AJ1" s="1" t="s">
        <v>100</v>
      </c>
      <c r="AK1" s="1" t="s">
        <v>101</v>
      </c>
      <c r="AL1" s="1" t="s">
        <v>102</v>
      </c>
      <c r="AM1" s="1" t="s">
        <v>103</v>
      </c>
      <c r="AN1" s="1" t="s">
        <v>104</v>
      </c>
      <c r="AO1" s="1" t="s">
        <v>105</v>
      </c>
      <c r="AP1" s="1" t="s">
        <v>106</v>
      </c>
    </row>
    <row r="2" spans="1:42" s="17" customFormat="1" x14ac:dyDescent="0.3">
      <c r="A2" s="3" t="s">
        <v>6</v>
      </c>
      <c r="B2" s="3">
        <v>188.52</v>
      </c>
      <c r="C2" s="3">
        <v>5500</v>
      </c>
      <c r="D2" s="3">
        <v>6650</v>
      </c>
      <c r="E2" s="3">
        <f>B2*12</f>
        <v>2262.2400000000002</v>
      </c>
      <c r="F2" s="3">
        <f>E2+D2</f>
        <v>8912.24</v>
      </c>
      <c r="G2" s="3">
        <f>E2*2</f>
        <v>4524.4800000000005</v>
      </c>
      <c r="H2" s="3">
        <f>G2+D2</f>
        <v>11174.48</v>
      </c>
      <c r="I2" s="3">
        <f>F2*2</f>
        <v>17824.48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x14ac:dyDescent="0.3">
      <c r="A3" t="s">
        <v>13</v>
      </c>
      <c r="B3">
        <v>194.31</v>
      </c>
      <c r="C3">
        <v>6750</v>
      </c>
      <c r="D3">
        <v>6750</v>
      </c>
      <c r="E3" s="3">
        <f>B3*12</f>
        <v>2331.7200000000003</v>
      </c>
      <c r="F3" s="3">
        <f>E3+D3</f>
        <v>9081.7200000000012</v>
      </c>
      <c r="G3" s="3">
        <f>E3*2</f>
        <v>4663.4400000000005</v>
      </c>
      <c r="H3" s="3">
        <f>G3+D3</f>
        <v>11413.44</v>
      </c>
      <c r="I3" s="3">
        <f>F3*2</f>
        <v>18163.440000000002</v>
      </c>
    </row>
    <row r="4" spans="1:42" x14ac:dyDescent="0.3">
      <c r="A4" t="s">
        <v>16</v>
      </c>
      <c r="B4">
        <v>200.4</v>
      </c>
      <c r="C4">
        <v>6750</v>
      </c>
      <c r="D4">
        <v>6750</v>
      </c>
      <c r="E4" s="3">
        <f>B4*12</f>
        <v>2404.8000000000002</v>
      </c>
      <c r="F4" s="3">
        <f>E4+D4</f>
        <v>9154.7999999999993</v>
      </c>
      <c r="G4" s="3">
        <f>E4*2</f>
        <v>4809.6000000000004</v>
      </c>
      <c r="H4" s="3">
        <f>G4+D4</f>
        <v>11559.6</v>
      </c>
      <c r="I4" s="3">
        <f>F4*2</f>
        <v>18309.599999999999</v>
      </c>
    </row>
    <row r="5" spans="1:42" x14ac:dyDescent="0.3">
      <c r="A5" t="s">
        <v>17</v>
      </c>
      <c r="B5">
        <v>201.97</v>
      </c>
      <c r="C5">
        <v>6750</v>
      </c>
      <c r="D5">
        <v>6750</v>
      </c>
      <c r="E5" s="3">
        <f>B5*12</f>
        <v>2423.64</v>
      </c>
      <c r="F5" s="3">
        <f>E5+D5</f>
        <v>9173.64</v>
      </c>
      <c r="G5" s="3">
        <f>E5*2</f>
        <v>4847.28</v>
      </c>
      <c r="H5" s="3">
        <f>G5+D5</f>
        <v>11597.279999999999</v>
      </c>
      <c r="I5" s="3">
        <f>F5*2</f>
        <v>18347.28</v>
      </c>
    </row>
    <row r="6" spans="1:42" x14ac:dyDescent="0.3">
      <c r="A6" t="s">
        <v>18</v>
      </c>
      <c r="B6">
        <v>207.01</v>
      </c>
      <c r="C6">
        <v>6700</v>
      </c>
      <c r="D6">
        <v>6700</v>
      </c>
      <c r="E6" s="3">
        <f>B6*12</f>
        <v>2484.12</v>
      </c>
      <c r="F6" s="3">
        <f>E6+D6</f>
        <v>9184.119999999999</v>
      </c>
      <c r="G6" s="3">
        <f>E6*2</f>
        <v>4968.24</v>
      </c>
      <c r="H6" s="3">
        <f>G6+D6</f>
        <v>11668.24</v>
      </c>
      <c r="I6" s="3">
        <f>F6*2</f>
        <v>18368.239999999998</v>
      </c>
    </row>
    <row r="7" spans="1:42" x14ac:dyDescent="0.3">
      <c r="A7" t="s">
        <v>14</v>
      </c>
      <c r="B7">
        <v>196.5</v>
      </c>
      <c r="C7">
        <v>7150</v>
      </c>
      <c r="D7">
        <v>7150</v>
      </c>
      <c r="E7" s="3">
        <f>B7*12</f>
        <v>2358</v>
      </c>
      <c r="F7" s="3">
        <f>E7+D7</f>
        <v>9508</v>
      </c>
      <c r="G7" s="3">
        <f>E7*2</f>
        <v>4716</v>
      </c>
      <c r="H7" s="3">
        <f>G7+D7</f>
        <v>11866</v>
      </c>
      <c r="I7" s="3">
        <f>F7*2</f>
        <v>19016</v>
      </c>
    </row>
    <row r="8" spans="1:42" x14ac:dyDescent="0.3">
      <c r="A8" s="17" t="s">
        <v>36</v>
      </c>
      <c r="B8" s="17">
        <v>291.36</v>
      </c>
      <c r="C8" s="17">
        <v>1500</v>
      </c>
      <c r="D8" s="17">
        <v>5000</v>
      </c>
      <c r="E8" s="17">
        <f>B8*12</f>
        <v>3496.32</v>
      </c>
      <c r="F8" s="17">
        <f>E8+D8</f>
        <v>8496.32</v>
      </c>
      <c r="G8" s="17">
        <f>E8*2</f>
        <v>6992.64</v>
      </c>
      <c r="H8" s="17">
        <f>G8+D8</f>
        <v>11992.64</v>
      </c>
      <c r="I8" s="17">
        <f>F8*2</f>
        <v>16992.64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x14ac:dyDescent="0.3">
      <c r="A9" t="s">
        <v>20</v>
      </c>
      <c r="B9">
        <v>223.36</v>
      </c>
      <c r="C9">
        <v>6700</v>
      </c>
      <c r="D9">
        <v>6700</v>
      </c>
      <c r="E9" s="3">
        <f>B9*12</f>
        <v>2680.32</v>
      </c>
      <c r="F9" s="3">
        <f>E9+D9</f>
        <v>9380.32</v>
      </c>
      <c r="G9" s="3">
        <f>E9*2</f>
        <v>5360.64</v>
      </c>
      <c r="H9" s="3">
        <f>G9+D9</f>
        <v>12060.64</v>
      </c>
      <c r="I9" s="3">
        <f>F9*2</f>
        <v>18760.64</v>
      </c>
    </row>
    <row r="10" spans="1:42" x14ac:dyDescent="0.3">
      <c r="A10" t="s">
        <v>12</v>
      </c>
      <c r="B10">
        <v>193.73</v>
      </c>
      <c r="C10">
        <v>5500</v>
      </c>
      <c r="D10">
        <v>7500</v>
      </c>
      <c r="E10" s="3">
        <f>B10*12</f>
        <v>2324.7599999999998</v>
      </c>
      <c r="F10" s="3">
        <f>E10+D10</f>
        <v>9824.76</v>
      </c>
      <c r="G10" s="3">
        <f>E10*2</f>
        <v>4649.5199999999995</v>
      </c>
      <c r="H10" s="3">
        <f>G10+D10</f>
        <v>12149.52</v>
      </c>
      <c r="I10" s="3">
        <f>F10*2</f>
        <v>19649.52</v>
      </c>
    </row>
    <row r="11" spans="1:42" x14ac:dyDescent="0.3">
      <c r="A11" t="s">
        <v>22</v>
      </c>
      <c r="B11">
        <v>225.41</v>
      </c>
      <c r="C11">
        <v>6750</v>
      </c>
      <c r="D11">
        <v>6750</v>
      </c>
      <c r="E11" s="3">
        <f>B11*12</f>
        <v>2704.92</v>
      </c>
      <c r="F11" s="3">
        <f>E11+D11</f>
        <v>9454.92</v>
      </c>
      <c r="G11" s="3">
        <f>E11*2</f>
        <v>5409.84</v>
      </c>
      <c r="H11" s="3">
        <f>G11+D11</f>
        <v>12159.84</v>
      </c>
      <c r="I11" s="3">
        <f>F11*2</f>
        <v>18909.84</v>
      </c>
    </row>
    <row r="12" spans="1:42" x14ac:dyDescent="0.3">
      <c r="A12" s="16" t="s">
        <v>5</v>
      </c>
      <c r="B12" s="16">
        <v>184.34</v>
      </c>
      <c r="C12" s="16">
        <v>7900</v>
      </c>
      <c r="D12" s="16">
        <v>7900</v>
      </c>
      <c r="E12" s="16">
        <f>B12*12</f>
        <v>2212.08</v>
      </c>
      <c r="F12" s="16">
        <f>E12+D12</f>
        <v>10112.08</v>
      </c>
      <c r="G12" s="16">
        <f>E12*2</f>
        <v>4424.16</v>
      </c>
      <c r="H12" s="16">
        <f>G12+D12</f>
        <v>12324.16</v>
      </c>
      <c r="I12" s="16">
        <f>F12*2</f>
        <v>20224.16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pans="1:42" x14ac:dyDescent="0.3">
      <c r="A13" t="s">
        <v>45</v>
      </c>
      <c r="B13">
        <v>309.25</v>
      </c>
      <c r="C13">
        <v>2925</v>
      </c>
      <c r="D13">
        <v>5000</v>
      </c>
      <c r="E13" s="3">
        <f>B13*12</f>
        <v>3711</v>
      </c>
      <c r="F13" s="3">
        <f>E13+D13</f>
        <v>8711</v>
      </c>
      <c r="G13" s="3">
        <f>E13*2</f>
        <v>7422</v>
      </c>
      <c r="H13" s="3">
        <f>G13+D13</f>
        <v>12422</v>
      </c>
      <c r="I13" s="3">
        <f>F13*2</f>
        <v>17422</v>
      </c>
    </row>
    <row r="14" spans="1:42" x14ac:dyDescent="0.3">
      <c r="A14" t="s">
        <v>26</v>
      </c>
      <c r="B14">
        <v>241.83</v>
      </c>
      <c r="C14">
        <v>5500</v>
      </c>
      <c r="D14">
        <v>6650</v>
      </c>
      <c r="E14" s="3">
        <f>B14*12</f>
        <v>2901.96</v>
      </c>
      <c r="F14" s="3">
        <f>E14+D14</f>
        <v>9551.9599999999991</v>
      </c>
      <c r="G14" s="3">
        <f>E14*2</f>
        <v>5803.92</v>
      </c>
      <c r="H14" s="3">
        <f>G14+D14</f>
        <v>12453.92</v>
      </c>
      <c r="I14" s="3">
        <f>F14*2</f>
        <v>19103.919999999998</v>
      </c>
    </row>
    <row r="15" spans="1:42" x14ac:dyDescent="0.3">
      <c r="A15" t="s">
        <v>27</v>
      </c>
      <c r="B15">
        <v>242.87</v>
      </c>
      <c r="C15">
        <v>6700</v>
      </c>
      <c r="D15">
        <v>6700</v>
      </c>
      <c r="E15" s="3">
        <f>B15*12</f>
        <v>2914.44</v>
      </c>
      <c r="F15" s="3">
        <f>E15+D15</f>
        <v>9614.44</v>
      </c>
      <c r="G15" s="3">
        <f>E15*2</f>
        <v>5828.88</v>
      </c>
      <c r="H15" s="3">
        <f>G15+D15</f>
        <v>12528.880000000001</v>
      </c>
      <c r="I15" s="3">
        <f>F15*2</f>
        <v>19228.88</v>
      </c>
    </row>
    <row r="16" spans="1:42" x14ac:dyDescent="0.3">
      <c r="A16" t="s">
        <v>15</v>
      </c>
      <c r="B16">
        <v>198.02</v>
      </c>
      <c r="C16">
        <v>7900</v>
      </c>
      <c r="D16">
        <v>7900</v>
      </c>
      <c r="E16" s="3">
        <f>B16*12</f>
        <v>2376.2400000000002</v>
      </c>
      <c r="F16" s="3">
        <f>E16+D16</f>
        <v>10276.24</v>
      </c>
      <c r="G16" s="3">
        <f>E16*2</f>
        <v>4752.4800000000005</v>
      </c>
      <c r="H16" s="3">
        <f>G16+D16</f>
        <v>12652.48</v>
      </c>
      <c r="I16" s="3">
        <f>F16*2</f>
        <v>20552.48</v>
      </c>
    </row>
    <row r="17" spans="1:42" x14ac:dyDescent="0.3">
      <c r="A17" t="s">
        <v>19</v>
      </c>
      <c r="B17">
        <v>213.65</v>
      </c>
      <c r="C17">
        <v>7900</v>
      </c>
      <c r="D17">
        <v>7900</v>
      </c>
      <c r="E17" s="3">
        <f>B17*12</f>
        <v>2563.8000000000002</v>
      </c>
      <c r="F17" s="3">
        <f>E17+D17</f>
        <v>10463.799999999999</v>
      </c>
      <c r="G17" s="3">
        <f>E17*2</f>
        <v>5127.6000000000004</v>
      </c>
      <c r="H17" s="3">
        <f>G17+D17</f>
        <v>13027.6</v>
      </c>
      <c r="I17" s="3">
        <f>F17*2</f>
        <v>20927.599999999999</v>
      </c>
    </row>
    <row r="18" spans="1:42" x14ac:dyDescent="0.3">
      <c r="A18" t="s">
        <v>38</v>
      </c>
      <c r="B18">
        <v>293.63</v>
      </c>
      <c r="C18">
        <v>3500</v>
      </c>
      <c r="D18">
        <v>6000</v>
      </c>
      <c r="E18" s="3">
        <f>B18*12</f>
        <v>3523.56</v>
      </c>
      <c r="F18" s="3">
        <f>E18+D18</f>
        <v>9523.56</v>
      </c>
      <c r="G18" s="3">
        <f>E18*2</f>
        <v>7047.12</v>
      </c>
      <c r="H18" s="3">
        <f>G18+D18</f>
        <v>13047.119999999999</v>
      </c>
      <c r="I18" s="3">
        <f>F18*2</f>
        <v>19047.12</v>
      </c>
    </row>
    <row r="19" spans="1:42" x14ac:dyDescent="0.3">
      <c r="A19" s="3" t="s">
        <v>39</v>
      </c>
      <c r="B19" s="3">
        <v>296.29000000000002</v>
      </c>
      <c r="C19" s="3">
        <v>3750</v>
      </c>
      <c r="D19" s="3">
        <v>6000</v>
      </c>
      <c r="E19" s="3">
        <f>B19*12</f>
        <v>3555.4800000000005</v>
      </c>
      <c r="F19" s="3">
        <f>E19+D19</f>
        <v>9555.48</v>
      </c>
      <c r="G19" s="3">
        <f>E19*2</f>
        <v>7110.9600000000009</v>
      </c>
      <c r="H19" s="3">
        <f>G19+D19</f>
        <v>13110.960000000001</v>
      </c>
      <c r="I19" s="3">
        <f>F19*2</f>
        <v>19110.96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x14ac:dyDescent="0.3">
      <c r="A20" t="s">
        <v>23</v>
      </c>
      <c r="B20">
        <v>225.8</v>
      </c>
      <c r="C20">
        <v>7900</v>
      </c>
      <c r="D20">
        <v>7900</v>
      </c>
      <c r="E20" s="3">
        <f>B20*12</f>
        <v>2709.6000000000004</v>
      </c>
      <c r="F20" s="3">
        <f>E20+D20</f>
        <v>10609.6</v>
      </c>
      <c r="G20" s="3">
        <f>E20*2</f>
        <v>5419.2000000000007</v>
      </c>
      <c r="H20" s="3">
        <f>G20+D20</f>
        <v>13319.2</v>
      </c>
      <c r="I20" s="3">
        <f>F20*2</f>
        <v>21219.200000000001</v>
      </c>
    </row>
    <row r="21" spans="1:42" x14ac:dyDescent="0.3">
      <c r="A21" t="s">
        <v>25</v>
      </c>
      <c r="B21">
        <v>231.38</v>
      </c>
      <c r="C21">
        <v>4500</v>
      </c>
      <c r="D21">
        <v>7900</v>
      </c>
      <c r="E21" s="3">
        <f>B21*12</f>
        <v>2776.56</v>
      </c>
      <c r="F21" s="3">
        <f>E21+D21</f>
        <v>10676.56</v>
      </c>
      <c r="G21" s="3">
        <f>E21*2</f>
        <v>5553.12</v>
      </c>
      <c r="H21" s="3">
        <f>G21+D21</f>
        <v>13453.119999999999</v>
      </c>
      <c r="I21" s="3">
        <f>F21*2</f>
        <v>21353.119999999999</v>
      </c>
    </row>
    <row r="22" spans="1:42" x14ac:dyDescent="0.3">
      <c r="A22" t="s">
        <v>66</v>
      </c>
      <c r="B22">
        <v>339.03</v>
      </c>
      <c r="C22">
        <v>4000</v>
      </c>
      <c r="D22">
        <v>5500</v>
      </c>
      <c r="E22" s="3">
        <f>B22*12</f>
        <v>4068.3599999999997</v>
      </c>
      <c r="F22" s="3">
        <f>E22+D22</f>
        <v>9568.36</v>
      </c>
      <c r="G22" s="3">
        <f>E22*2</f>
        <v>8136.7199999999993</v>
      </c>
      <c r="H22" s="3">
        <f>G22+D22</f>
        <v>13636.72</v>
      </c>
      <c r="I22" s="3">
        <f>F22*2</f>
        <v>19136.72</v>
      </c>
    </row>
    <row r="23" spans="1:42" x14ac:dyDescent="0.3">
      <c r="A23" t="s">
        <v>33</v>
      </c>
      <c r="B23">
        <v>275.55</v>
      </c>
      <c r="C23">
        <v>3300</v>
      </c>
      <c r="D23">
        <v>7300</v>
      </c>
      <c r="E23" s="3">
        <f>B23*12</f>
        <v>3306.6000000000004</v>
      </c>
      <c r="F23" s="3">
        <f>E23+D23</f>
        <v>10606.6</v>
      </c>
      <c r="G23" s="3">
        <f>E23*2</f>
        <v>6613.2000000000007</v>
      </c>
      <c r="H23" s="3">
        <f>G23+D23</f>
        <v>13913.2</v>
      </c>
      <c r="I23" s="3">
        <f>F23*2</f>
        <v>21213.200000000001</v>
      </c>
    </row>
    <row r="24" spans="1:42" x14ac:dyDescent="0.3">
      <c r="A24" s="3" t="s">
        <v>42</v>
      </c>
      <c r="B24">
        <v>306.83999999999997</v>
      </c>
      <c r="C24">
        <v>3000</v>
      </c>
      <c r="D24">
        <v>6650</v>
      </c>
      <c r="E24" s="3">
        <f>B24*12</f>
        <v>3682.08</v>
      </c>
      <c r="F24" s="3">
        <f>E24+D24</f>
        <v>10332.08</v>
      </c>
      <c r="G24" s="3">
        <f>E24*2</f>
        <v>7364.16</v>
      </c>
      <c r="H24" s="3">
        <f>G24+D24</f>
        <v>14014.16</v>
      </c>
      <c r="I24" s="3">
        <f>F24*2</f>
        <v>20664.16</v>
      </c>
    </row>
    <row r="25" spans="1:42" x14ac:dyDescent="0.3">
      <c r="A25" s="3" t="s">
        <v>30</v>
      </c>
      <c r="B25">
        <v>263.02999999999997</v>
      </c>
      <c r="C25">
        <v>5000</v>
      </c>
      <c r="D25">
        <v>7900</v>
      </c>
      <c r="E25" s="3">
        <f>B25*12</f>
        <v>3156.3599999999997</v>
      </c>
      <c r="F25" s="3">
        <f>E25+D25</f>
        <v>11056.36</v>
      </c>
      <c r="G25" s="3">
        <f>E25*2</f>
        <v>6312.7199999999993</v>
      </c>
      <c r="H25" s="3">
        <f>G25+D25</f>
        <v>14212.72</v>
      </c>
      <c r="I25" s="3">
        <f>F25*2</f>
        <v>22112.720000000001</v>
      </c>
    </row>
    <row r="26" spans="1:42" x14ac:dyDescent="0.3">
      <c r="A26" s="3" t="s">
        <v>68</v>
      </c>
      <c r="B26">
        <v>343.72</v>
      </c>
      <c r="C26">
        <v>3000</v>
      </c>
      <c r="D26">
        <v>6000</v>
      </c>
      <c r="E26" s="3">
        <f>B26*12</f>
        <v>4124.6400000000003</v>
      </c>
      <c r="F26" s="3">
        <f>E26+D26</f>
        <v>10124.64</v>
      </c>
      <c r="G26" s="3">
        <f>E26*2</f>
        <v>8249.2800000000007</v>
      </c>
      <c r="H26" s="3">
        <f>G26+D26</f>
        <v>14249.28</v>
      </c>
      <c r="I26" s="3">
        <f>F26*2</f>
        <v>20249.28</v>
      </c>
    </row>
    <row r="27" spans="1:42" x14ac:dyDescent="0.3">
      <c r="A27" s="3" t="s">
        <v>31</v>
      </c>
      <c r="B27">
        <v>266.7</v>
      </c>
      <c r="C27">
        <v>3200</v>
      </c>
      <c r="D27">
        <v>7900</v>
      </c>
      <c r="E27" s="3">
        <f>B27*12</f>
        <v>3200.3999999999996</v>
      </c>
      <c r="F27" s="3">
        <f>E27+D27</f>
        <v>11100.4</v>
      </c>
      <c r="G27" s="3">
        <f>E27*2</f>
        <v>6400.7999999999993</v>
      </c>
      <c r="H27" s="3">
        <f>G27+D27</f>
        <v>14300.8</v>
      </c>
      <c r="I27" s="3">
        <f>F27*2</f>
        <v>22200.799999999999</v>
      </c>
    </row>
    <row r="28" spans="1:42" x14ac:dyDescent="0.3">
      <c r="A28" s="3" t="s">
        <v>40</v>
      </c>
      <c r="B28">
        <v>297.31</v>
      </c>
      <c r="C28">
        <v>3300</v>
      </c>
      <c r="D28">
        <v>7300</v>
      </c>
      <c r="E28" s="3">
        <f>B28*12</f>
        <v>3567.7200000000003</v>
      </c>
      <c r="F28" s="3">
        <f>E28+D28</f>
        <v>10867.720000000001</v>
      </c>
      <c r="G28" s="3">
        <f>E28*2</f>
        <v>7135.4400000000005</v>
      </c>
      <c r="H28" s="3">
        <f>G28+D28</f>
        <v>14435.44</v>
      </c>
      <c r="I28" s="3">
        <f>F28*2</f>
        <v>21735.440000000002</v>
      </c>
    </row>
    <row r="29" spans="1:42" x14ac:dyDescent="0.3">
      <c r="A29" s="3" t="s">
        <v>32</v>
      </c>
      <c r="B29">
        <v>275.05</v>
      </c>
      <c r="C29">
        <v>3200</v>
      </c>
      <c r="D29">
        <v>7900</v>
      </c>
      <c r="E29" s="3">
        <f>B29*12</f>
        <v>3300.6000000000004</v>
      </c>
      <c r="F29" s="3">
        <f>E29+D29</f>
        <v>11200.6</v>
      </c>
      <c r="G29" s="3">
        <f>E29*2</f>
        <v>6601.2000000000007</v>
      </c>
      <c r="H29" s="3">
        <f>G29+D29</f>
        <v>14501.2</v>
      </c>
      <c r="I29" s="3">
        <f>F29*2</f>
        <v>22401.200000000001</v>
      </c>
    </row>
    <row r="30" spans="1:42" x14ac:dyDescent="0.3">
      <c r="A30" s="3" t="s">
        <v>34</v>
      </c>
      <c r="B30">
        <v>277.22000000000003</v>
      </c>
      <c r="C30">
        <v>3200</v>
      </c>
      <c r="D30">
        <v>7900</v>
      </c>
      <c r="E30" s="3">
        <f>B30*12</f>
        <v>3326.6400000000003</v>
      </c>
      <c r="F30" s="3">
        <f>E30+D30</f>
        <v>11226.64</v>
      </c>
      <c r="G30" s="3">
        <f>E30*2</f>
        <v>6653.2800000000007</v>
      </c>
      <c r="H30" s="3">
        <f>G30+D30</f>
        <v>14553.28</v>
      </c>
      <c r="I30" s="3">
        <f>F30*2</f>
        <v>22453.279999999999</v>
      </c>
    </row>
    <row r="31" spans="1:42" x14ac:dyDescent="0.3">
      <c r="A31" s="3" t="s">
        <v>52</v>
      </c>
      <c r="B31">
        <v>328.66</v>
      </c>
      <c r="C31">
        <v>6700</v>
      </c>
      <c r="D31">
        <v>6700</v>
      </c>
      <c r="E31" s="3">
        <f>B31*12</f>
        <v>3943.92</v>
      </c>
      <c r="F31" s="3">
        <f>E31+D31</f>
        <v>10643.92</v>
      </c>
      <c r="G31" s="3">
        <f>E31*2</f>
        <v>7887.84</v>
      </c>
      <c r="H31" s="3">
        <f>G31+D31</f>
        <v>14587.84</v>
      </c>
      <c r="I31" s="3">
        <f>F31*2</f>
        <v>21287.84</v>
      </c>
    </row>
    <row r="32" spans="1:42" x14ac:dyDescent="0.3">
      <c r="A32" s="3" t="s">
        <v>35</v>
      </c>
      <c r="B32">
        <v>281.57</v>
      </c>
      <c r="C32">
        <v>2400</v>
      </c>
      <c r="D32">
        <v>7900</v>
      </c>
      <c r="E32" s="3">
        <f>B32*12</f>
        <v>3378.84</v>
      </c>
      <c r="F32" s="3">
        <f>E32+D32</f>
        <v>11278.84</v>
      </c>
      <c r="G32" s="3">
        <f>E32*2</f>
        <v>6757.68</v>
      </c>
      <c r="H32" s="3">
        <f>G32+D32</f>
        <v>14657.68</v>
      </c>
      <c r="I32" s="3">
        <f>F32*2</f>
        <v>22557.68</v>
      </c>
    </row>
    <row r="33" spans="1:9" x14ac:dyDescent="0.3">
      <c r="A33" s="3" t="s">
        <v>37</v>
      </c>
      <c r="B33">
        <v>292.57</v>
      </c>
      <c r="C33">
        <v>6500</v>
      </c>
      <c r="D33">
        <v>7900</v>
      </c>
      <c r="E33" s="3">
        <f>B33*12</f>
        <v>3510.84</v>
      </c>
      <c r="F33" s="3">
        <f>E33+D33</f>
        <v>11410.84</v>
      </c>
      <c r="G33" s="3">
        <f>E33*2</f>
        <v>7021.68</v>
      </c>
      <c r="H33" s="3">
        <f>G33+D33</f>
        <v>14921.68</v>
      </c>
      <c r="I33" s="3">
        <f>F33*2</f>
        <v>22821.68</v>
      </c>
    </row>
    <row r="34" spans="1:9" x14ac:dyDescent="0.3">
      <c r="A34" t="s">
        <v>76</v>
      </c>
      <c r="B34">
        <v>417.4</v>
      </c>
      <c r="C34">
        <v>1400</v>
      </c>
      <c r="D34">
        <v>5000</v>
      </c>
      <c r="E34" s="3">
        <f>B34*12</f>
        <v>5008.7999999999993</v>
      </c>
      <c r="F34" s="3">
        <f>E34+D34</f>
        <v>10008.799999999999</v>
      </c>
      <c r="G34" s="3">
        <f>E34*2</f>
        <v>10017.599999999999</v>
      </c>
      <c r="H34" s="3">
        <f>G34+D34</f>
        <v>15017.599999999999</v>
      </c>
      <c r="I34" s="3">
        <f>F34*2</f>
        <v>20017.599999999999</v>
      </c>
    </row>
    <row r="35" spans="1:9" x14ac:dyDescent="0.3">
      <c r="A35" t="s">
        <v>107</v>
      </c>
      <c r="B35">
        <v>298.02999999999997</v>
      </c>
      <c r="C35">
        <v>6100</v>
      </c>
      <c r="D35">
        <v>7900</v>
      </c>
      <c r="E35" s="3">
        <f>B35*12</f>
        <v>3576.3599999999997</v>
      </c>
      <c r="F35" s="3">
        <f>E35+D35</f>
        <v>11476.36</v>
      </c>
      <c r="G35" s="3">
        <f>E35*2</f>
        <v>7152.7199999999993</v>
      </c>
      <c r="H35" s="3">
        <f>G35+D35</f>
        <v>15052.72</v>
      </c>
      <c r="I35" s="3">
        <f>F35*2</f>
        <v>22952.720000000001</v>
      </c>
    </row>
    <row r="36" spans="1:9" x14ac:dyDescent="0.3">
      <c r="A36" s="3" t="s">
        <v>51</v>
      </c>
      <c r="B36">
        <v>323.29000000000002</v>
      </c>
      <c r="C36">
        <v>3300</v>
      </c>
      <c r="D36">
        <v>7300</v>
      </c>
      <c r="E36" s="3">
        <f>B36*12</f>
        <v>3879.4800000000005</v>
      </c>
      <c r="F36" s="3">
        <f>E36+D36</f>
        <v>11179.48</v>
      </c>
      <c r="G36" s="3">
        <f>E36*2</f>
        <v>7758.9600000000009</v>
      </c>
      <c r="H36" s="3">
        <f>G36+D36</f>
        <v>15058.960000000001</v>
      </c>
      <c r="I36" s="3">
        <f>F36*2</f>
        <v>22358.959999999999</v>
      </c>
    </row>
    <row r="37" spans="1:9" x14ac:dyDescent="0.3">
      <c r="A37" t="s">
        <v>108</v>
      </c>
      <c r="B37">
        <v>303.73</v>
      </c>
      <c r="C37">
        <v>2400</v>
      </c>
      <c r="D37">
        <v>7900</v>
      </c>
      <c r="E37" s="3">
        <f>B37*12</f>
        <v>3644.76</v>
      </c>
      <c r="F37" s="3">
        <f>E37+D37</f>
        <v>11544.76</v>
      </c>
      <c r="G37" s="3">
        <f>E37*2</f>
        <v>7289.52</v>
      </c>
      <c r="H37" s="3">
        <f>G37+D37</f>
        <v>15189.52</v>
      </c>
      <c r="I37" s="3">
        <f>F37*2</f>
        <v>23089.52</v>
      </c>
    </row>
    <row r="38" spans="1:9" x14ac:dyDescent="0.3">
      <c r="A38" t="s">
        <v>41</v>
      </c>
      <c r="B38">
        <v>304.11</v>
      </c>
      <c r="C38">
        <v>5350</v>
      </c>
      <c r="D38">
        <v>7900</v>
      </c>
      <c r="E38" s="3">
        <f>B38*12</f>
        <v>3649.32</v>
      </c>
      <c r="F38" s="3">
        <f>E38+D38</f>
        <v>11549.32</v>
      </c>
      <c r="G38" s="3">
        <f>E38*2</f>
        <v>7298.64</v>
      </c>
      <c r="H38" s="3">
        <f>G38+D38</f>
        <v>15198.64</v>
      </c>
      <c r="I38" s="3">
        <f>F38*2</f>
        <v>23098.639999999999</v>
      </c>
    </row>
    <row r="39" spans="1:9" x14ac:dyDescent="0.3">
      <c r="A39" t="s">
        <v>43</v>
      </c>
      <c r="B39">
        <v>307.89999999999998</v>
      </c>
      <c r="C39">
        <v>4000</v>
      </c>
      <c r="D39">
        <v>7900</v>
      </c>
      <c r="E39" s="3">
        <f>B39*12</f>
        <v>3694.7999999999997</v>
      </c>
      <c r="F39" s="3">
        <f>E39+D39</f>
        <v>11594.8</v>
      </c>
      <c r="G39" s="3">
        <f>E39*2</f>
        <v>7389.5999999999995</v>
      </c>
      <c r="H39" s="3">
        <f>G39+D39</f>
        <v>15289.599999999999</v>
      </c>
      <c r="I39" s="3">
        <f>F39*2</f>
        <v>23189.599999999999</v>
      </c>
    </row>
    <row r="40" spans="1:9" x14ac:dyDescent="0.3">
      <c r="A40" t="s">
        <v>44</v>
      </c>
      <c r="B40">
        <v>308</v>
      </c>
      <c r="C40">
        <v>4250</v>
      </c>
      <c r="D40">
        <v>7900</v>
      </c>
      <c r="E40" s="3">
        <f>B40*12</f>
        <v>3696</v>
      </c>
      <c r="F40" s="3">
        <f>E40+D40</f>
        <v>11596</v>
      </c>
      <c r="G40" s="3">
        <f>E40*2</f>
        <v>7392</v>
      </c>
      <c r="H40" s="3">
        <f>G40+D40</f>
        <v>15292</v>
      </c>
      <c r="I40" s="3">
        <f>F40*2</f>
        <v>23192</v>
      </c>
    </row>
    <row r="41" spans="1:9" x14ac:dyDescent="0.3">
      <c r="A41" s="1" t="s">
        <v>46</v>
      </c>
      <c r="B41">
        <v>309.39</v>
      </c>
      <c r="C41">
        <v>3200</v>
      </c>
      <c r="D41">
        <v>7900</v>
      </c>
      <c r="E41" s="3">
        <f>B41*12</f>
        <v>3712.68</v>
      </c>
      <c r="F41" s="3">
        <f>E41+D41</f>
        <v>11612.68</v>
      </c>
      <c r="G41" s="3">
        <f>E41*2</f>
        <v>7425.36</v>
      </c>
      <c r="H41" s="3">
        <f>G41+D41</f>
        <v>15325.36</v>
      </c>
      <c r="I41" s="3">
        <f>F41*2</f>
        <v>23225.360000000001</v>
      </c>
    </row>
    <row r="42" spans="1:9" x14ac:dyDescent="0.3">
      <c r="A42" t="s">
        <v>48</v>
      </c>
      <c r="B42">
        <v>314.05</v>
      </c>
      <c r="C42">
        <v>4400</v>
      </c>
      <c r="D42">
        <v>7900</v>
      </c>
      <c r="E42" s="3">
        <f>B42*12</f>
        <v>3768.6000000000004</v>
      </c>
      <c r="F42" s="3">
        <f>E42+D42</f>
        <v>11668.6</v>
      </c>
      <c r="G42" s="3">
        <f>E42*2</f>
        <v>7537.2000000000007</v>
      </c>
      <c r="H42" s="3">
        <f>G42+D42</f>
        <v>15437.2</v>
      </c>
      <c r="I42" s="3">
        <f>F42*2</f>
        <v>23337.200000000001</v>
      </c>
    </row>
    <row r="43" spans="1:9" x14ac:dyDescent="0.3">
      <c r="A43" s="3" t="s">
        <v>49</v>
      </c>
      <c r="B43">
        <v>317.85000000000002</v>
      </c>
      <c r="C43">
        <v>3500</v>
      </c>
      <c r="D43">
        <v>7900</v>
      </c>
      <c r="E43" s="3">
        <f>B43*12</f>
        <v>3814.2000000000003</v>
      </c>
      <c r="F43" s="3">
        <f>E43+D43</f>
        <v>11714.2</v>
      </c>
      <c r="G43" s="3">
        <f>E43*2</f>
        <v>7628.4000000000005</v>
      </c>
      <c r="H43" s="3">
        <f>G43+D43</f>
        <v>15528.400000000001</v>
      </c>
      <c r="I43" s="3">
        <f>F43*2</f>
        <v>23428.400000000001</v>
      </c>
    </row>
    <row r="44" spans="1:9" x14ac:dyDescent="0.3">
      <c r="A44" t="s">
        <v>50</v>
      </c>
      <c r="B44">
        <v>318.58999999999997</v>
      </c>
      <c r="C44">
        <v>7900</v>
      </c>
      <c r="D44">
        <v>7900</v>
      </c>
      <c r="E44" s="3">
        <f>B44*12</f>
        <v>3823.08</v>
      </c>
      <c r="F44" s="3">
        <f>E44+D44</f>
        <v>11723.08</v>
      </c>
      <c r="G44" s="3">
        <f>E44*2</f>
        <v>7646.16</v>
      </c>
      <c r="H44" s="3">
        <f>G44+D44</f>
        <v>15546.16</v>
      </c>
      <c r="I44" s="3">
        <f>F44*2</f>
        <v>23446.16</v>
      </c>
    </row>
    <row r="45" spans="1:9" x14ac:dyDescent="0.3">
      <c r="A45" t="s">
        <v>53</v>
      </c>
      <c r="B45">
        <v>330.35</v>
      </c>
      <c r="C45">
        <v>2400</v>
      </c>
      <c r="D45">
        <v>7900</v>
      </c>
      <c r="E45" s="3">
        <f>B45*12</f>
        <v>3964.2000000000003</v>
      </c>
      <c r="F45" s="3">
        <f>E45+D45</f>
        <v>11864.2</v>
      </c>
      <c r="G45" s="3">
        <f>E45*2</f>
        <v>7928.4000000000005</v>
      </c>
      <c r="H45" s="3">
        <f>G45+D45</f>
        <v>15828.400000000001</v>
      </c>
      <c r="I45" s="3">
        <f>F45*2</f>
        <v>23728.400000000001</v>
      </c>
    </row>
    <row r="46" spans="1:9" x14ac:dyDescent="0.3">
      <c r="A46" s="1" t="s">
        <v>65</v>
      </c>
      <c r="B46">
        <v>332.22</v>
      </c>
      <c r="C46">
        <v>4000</v>
      </c>
      <c r="D46">
        <v>7900</v>
      </c>
      <c r="E46" s="3">
        <f>B46*12</f>
        <v>3986.6400000000003</v>
      </c>
      <c r="F46" s="3">
        <f>E46+D46</f>
        <v>11886.64</v>
      </c>
      <c r="G46" s="3">
        <f>E46*2</f>
        <v>7973.2800000000007</v>
      </c>
      <c r="H46" s="3">
        <f>G46+D46</f>
        <v>15873.28</v>
      </c>
      <c r="I46" s="3">
        <f>F46*2</f>
        <v>23773.279999999999</v>
      </c>
    </row>
    <row r="47" spans="1:9" x14ac:dyDescent="0.3">
      <c r="A47" t="s">
        <v>67</v>
      </c>
      <c r="B47">
        <v>342.54</v>
      </c>
      <c r="C47">
        <v>6650</v>
      </c>
      <c r="D47">
        <v>7900</v>
      </c>
      <c r="E47" s="3">
        <f>B47*12</f>
        <v>4110.4800000000005</v>
      </c>
      <c r="F47" s="3">
        <f>E47+D47</f>
        <v>12010.48</v>
      </c>
      <c r="G47" s="3">
        <f>E47*2</f>
        <v>8220.9600000000009</v>
      </c>
      <c r="H47" s="3">
        <f>G47+D47</f>
        <v>16120.960000000001</v>
      </c>
      <c r="I47" s="3">
        <f>F47*2</f>
        <v>24020.959999999999</v>
      </c>
    </row>
    <row r="48" spans="1:9" x14ac:dyDescent="0.3">
      <c r="A48" t="s">
        <v>69</v>
      </c>
      <c r="B48">
        <v>353.36</v>
      </c>
      <c r="C48">
        <v>7900</v>
      </c>
      <c r="D48">
        <v>7900</v>
      </c>
      <c r="E48" s="3">
        <f>B48*12</f>
        <v>4240.32</v>
      </c>
      <c r="F48" s="3">
        <f>E48+D48</f>
        <v>12140.32</v>
      </c>
      <c r="G48" s="3">
        <f>E48*2</f>
        <v>8480.64</v>
      </c>
      <c r="H48" s="3">
        <f>G48+D48</f>
        <v>16380.64</v>
      </c>
      <c r="I48" s="3">
        <f>F48*2</f>
        <v>24280.639999999999</v>
      </c>
    </row>
    <row r="49" spans="1:9" x14ac:dyDescent="0.3">
      <c r="A49" t="s">
        <v>70</v>
      </c>
      <c r="B49">
        <v>361.26</v>
      </c>
      <c r="C49">
        <v>4000</v>
      </c>
      <c r="D49" s="3">
        <v>7900</v>
      </c>
      <c r="E49" s="3">
        <f>B49*12</f>
        <v>4335.12</v>
      </c>
      <c r="F49" s="3">
        <f>E49+D49</f>
        <v>12235.119999999999</v>
      </c>
      <c r="G49" s="3">
        <f>E49*2</f>
        <v>8670.24</v>
      </c>
      <c r="H49" s="3">
        <f>G49+D49</f>
        <v>16570.239999999998</v>
      </c>
      <c r="I49" s="3">
        <f>F49*2</f>
        <v>24470.239999999998</v>
      </c>
    </row>
    <row r="50" spans="1:9" x14ac:dyDescent="0.3">
      <c r="A50" s="3" t="s">
        <v>71</v>
      </c>
      <c r="B50">
        <v>367.67</v>
      </c>
      <c r="C50">
        <v>600</v>
      </c>
      <c r="D50">
        <v>7900</v>
      </c>
      <c r="E50" s="3">
        <f>B50*12</f>
        <v>4412.04</v>
      </c>
      <c r="F50" s="3">
        <f>E50+D50</f>
        <v>12312.04</v>
      </c>
      <c r="G50" s="3">
        <f>E50*2</f>
        <v>8824.08</v>
      </c>
      <c r="H50" s="3">
        <f>G50+D50</f>
        <v>16724.080000000002</v>
      </c>
      <c r="I50" s="3">
        <f>F50*2</f>
        <v>24624.080000000002</v>
      </c>
    </row>
    <row r="51" spans="1:9" x14ac:dyDescent="0.3">
      <c r="A51" s="1" t="s">
        <v>72</v>
      </c>
      <c r="B51">
        <v>392.21</v>
      </c>
      <c r="C51">
        <v>0</v>
      </c>
      <c r="D51">
        <v>7900</v>
      </c>
      <c r="E51" s="3">
        <f>B51*12</f>
        <v>4706.5199999999995</v>
      </c>
      <c r="F51" s="3">
        <f>E51+D51</f>
        <v>12606.52</v>
      </c>
      <c r="G51" s="3">
        <f>E51*2</f>
        <v>9413.0399999999991</v>
      </c>
      <c r="H51" s="3">
        <f>G51+D51</f>
        <v>17313.04</v>
      </c>
      <c r="I51" s="3">
        <f>F51*2</f>
        <v>25213.040000000001</v>
      </c>
    </row>
    <row r="52" spans="1:9" x14ac:dyDescent="0.3">
      <c r="A52" s="3" t="s">
        <v>77</v>
      </c>
      <c r="B52">
        <v>445.12</v>
      </c>
      <c r="C52">
        <v>3300</v>
      </c>
      <c r="D52">
        <v>6700</v>
      </c>
      <c r="E52" s="3">
        <f>B52*12</f>
        <v>5341.4400000000005</v>
      </c>
      <c r="F52" s="3">
        <f>E52+D52</f>
        <v>12041.44</v>
      </c>
      <c r="G52" s="3">
        <f>E52*2</f>
        <v>10682.880000000001</v>
      </c>
      <c r="H52" s="3">
        <f>G52+D52</f>
        <v>17382.88</v>
      </c>
      <c r="I52" s="3">
        <f>F52*2</f>
        <v>24082.880000000001</v>
      </c>
    </row>
    <row r="53" spans="1:9" x14ac:dyDescent="0.3">
      <c r="A53" t="s">
        <v>73</v>
      </c>
      <c r="B53">
        <v>404.14</v>
      </c>
      <c r="C53">
        <v>3700</v>
      </c>
      <c r="D53">
        <v>7900</v>
      </c>
      <c r="E53" s="3">
        <f>B53*12</f>
        <v>4849.68</v>
      </c>
      <c r="F53" s="3">
        <f>E53+D53</f>
        <v>12749.68</v>
      </c>
      <c r="G53" s="3">
        <f>E53*2</f>
        <v>9699.36</v>
      </c>
      <c r="H53" s="3">
        <f>G53+D53</f>
        <v>17599.36</v>
      </c>
      <c r="I53" s="3">
        <f>F53*2</f>
        <v>25499.360000000001</v>
      </c>
    </row>
    <row r="54" spans="1:9" x14ac:dyDescent="0.3">
      <c r="A54" t="s">
        <v>109</v>
      </c>
      <c r="B54">
        <v>413.09</v>
      </c>
      <c r="C54">
        <v>1100</v>
      </c>
      <c r="D54">
        <v>7900</v>
      </c>
      <c r="E54" s="3">
        <f>B54*12</f>
        <v>4957.08</v>
      </c>
      <c r="F54" s="3">
        <f>E54+D54</f>
        <v>12857.08</v>
      </c>
      <c r="G54" s="3">
        <f>E54*2</f>
        <v>9914.16</v>
      </c>
      <c r="H54" s="3">
        <f>G54+D54</f>
        <v>17814.16</v>
      </c>
      <c r="I54" s="3">
        <f>F54*2</f>
        <v>25714.16</v>
      </c>
    </row>
    <row r="55" spans="1:9" x14ac:dyDescent="0.3">
      <c r="A55" t="s">
        <v>75</v>
      </c>
      <c r="B55">
        <v>414.93</v>
      </c>
      <c r="C55">
        <v>1500</v>
      </c>
      <c r="D55">
        <v>7900</v>
      </c>
      <c r="E55" s="3">
        <f>B55*12</f>
        <v>4979.16</v>
      </c>
      <c r="F55" s="3">
        <f>E55+D55</f>
        <v>12879.16</v>
      </c>
      <c r="G55" s="3">
        <f>E55*2</f>
        <v>9958.32</v>
      </c>
      <c r="H55" s="3">
        <f>G55+D55</f>
        <v>17858.32</v>
      </c>
      <c r="I55" s="3">
        <f>F55*2</f>
        <v>25758.32</v>
      </c>
    </row>
    <row r="56" spans="1:9" x14ac:dyDescent="0.3">
      <c r="A56" t="s">
        <v>78</v>
      </c>
      <c r="B56">
        <v>462.22</v>
      </c>
      <c r="C56">
        <v>2000</v>
      </c>
      <c r="D56">
        <v>7900</v>
      </c>
      <c r="E56" s="3">
        <f>B56*12</f>
        <v>5546.64</v>
      </c>
      <c r="F56" s="3">
        <f>E56+D56</f>
        <v>13446.64</v>
      </c>
      <c r="G56" s="3">
        <f>E56*2</f>
        <v>11093.28</v>
      </c>
      <c r="H56" s="3">
        <f>G56+D56</f>
        <v>18993.28</v>
      </c>
      <c r="I56" s="3">
        <f>F56*2</f>
        <v>26893.279999999999</v>
      </c>
    </row>
    <row r="57" spans="1:9" x14ac:dyDescent="0.3">
      <c r="A57" t="s">
        <v>79</v>
      </c>
      <c r="B57">
        <v>506.79</v>
      </c>
      <c r="C57">
        <v>4000</v>
      </c>
      <c r="D57">
        <v>7900</v>
      </c>
      <c r="E57" s="3">
        <f>B57*12</f>
        <v>6081.4800000000005</v>
      </c>
      <c r="F57" s="3">
        <f>E57+D57</f>
        <v>13981.48</v>
      </c>
      <c r="G57" s="3">
        <f>E57*2</f>
        <v>12162.960000000001</v>
      </c>
      <c r="H57" s="3">
        <f>G57+D57</f>
        <v>20062.96</v>
      </c>
      <c r="I57" s="3">
        <f>F57*2</f>
        <v>27962.959999999999</v>
      </c>
    </row>
    <row r="58" spans="1:9" x14ac:dyDescent="0.3">
      <c r="A58" t="s">
        <v>80</v>
      </c>
      <c r="B58">
        <v>556.11</v>
      </c>
      <c r="C58">
        <v>500</v>
      </c>
      <c r="D58">
        <v>7000</v>
      </c>
      <c r="E58" s="3">
        <f>B58*12</f>
        <v>6673.32</v>
      </c>
      <c r="F58" s="3">
        <f>E58+D58</f>
        <v>13673.32</v>
      </c>
      <c r="G58" s="3">
        <f>E58*2</f>
        <v>13346.64</v>
      </c>
      <c r="H58" s="3">
        <f>G58+D58</f>
        <v>20346.64</v>
      </c>
      <c r="I58" s="3">
        <f>F58*2</f>
        <v>27346.639999999999</v>
      </c>
    </row>
  </sheetData>
  <sortState ref="A2:AP58">
    <sortCondition ref="H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workbookViewId="0">
      <selection activeCell="L19" sqref="L19"/>
    </sheetView>
  </sheetViews>
  <sheetFormatPr defaultRowHeight="14.4" x14ac:dyDescent="0.3"/>
  <cols>
    <col min="1" max="1" width="57.44140625" customWidth="1"/>
    <col min="3" max="3" width="11.6640625" customWidth="1"/>
    <col min="4" max="4" width="11.109375" customWidth="1"/>
  </cols>
  <sheetData>
    <row r="1" spans="1:10" ht="72" x14ac:dyDescent="0.3">
      <c r="A1" s="1" t="s">
        <v>1</v>
      </c>
      <c r="B1" s="1" t="s">
        <v>2</v>
      </c>
      <c r="C1" s="1" t="s">
        <v>3</v>
      </c>
      <c r="D1" s="1" t="s">
        <v>7</v>
      </c>
      <c r="E1" s="1" t="s">
        <v>9</v>
      </c>
      <c r="F1" s="1" t="s">
        <v>8</v>
      </c>
      <c r="G1" s="1" t="s">
        <v>92</v>
      </c>
      <c r="H1" s="1" t="s">
        <v>11</v>
      </c>
      <c r="I1" s="1" t="s">
        <v>10</v>
      </c>
      <c r="J1" s="1" t="s">
        <v>113</v>
      </c>
    </row>
    <row r="2" spans="1:10" x14ac:dyDescent="0.3">
      <c r="A2" s="12" t="s">
        <v>6</v>
      </c>
      <c r="B2" s="13">
        <v>377.04</v>
      </c>
      <c r="C2" s="12">
        <v>5500</v>
      </c>
      <c r="D2" s="12">
        <v>11000</v>
      </c>
      <c r="E2" s="12">
        <v>6650</v>
      </c>
      <c r="F2" s="12">
        <v>13300</v>
      </c>
      <c r="G2" s="12">
        <f>B2*12</f>
        <v>4524.4800000000005</v>
      </c>
      <c r="H2" s="12">
        <f>B2*12+E2</f>
        <v>11174.48</v>
      </c>
      <c r="I2" s="12">
        <f>F2+B2*12</f>
        <v>17824.48</v>
      </c>
      <c r="J2" s="18" t="s">
        <v>114</v>
      </c>
    </row>
    <row r="3" spans="1:10" x14ac:dyDescent="0.3">
      <c r="A3" s="3" t="s">
        <v>6</v>
      </c>
      <c r="B3" s="3">
        <v>188.52</v>
      </c>
      <c r="C3" s="3">
        <v>5500</v>
      </c>
      <c r="D3" s="3">
        <f>B3*12</f>
        <v>2262.2400000000002</v>
      </c>
      <c r="E3" s="3">
        <v>6650</v>
      </c>
      <c r="F3" s="3">
        <f>D3+E3</f>
        <v>8912.24</v>
      </c>
      <c r="G3" s="3">
        <f>D3*2</f>
        <v>4524.4800000000005</v>
      </c>
      <c r="H3" s="3">
        <f>G3+E3</f>
        <v>11174.48</v>
      </c>
      <c r="I3" s="3">
        <f>F3*2</f>
        <v>17824.48</v>
      </c>
      <c r="J3" s="19" t="s">
        <v>115</v>
      </c>
    </row>
    <row r="4" spans="1:10" x14ac:dyDescent="0.3">
      <c r="A4" s="2" t="s">
        <v>13</v>
      </c>
      <c r="B4" s="8">
        <v>388.62</v>
      </c>
      <c r="C4" s="2">
        <v>6750</v>
      </c>
      <c r="D4" s="2">
        <v>13500</v>
      </c>
      <c r="E4" s="2">
        <v>6750</v>
      </c>
      <c r="F4" s="2">
        <v>13500</v>
      </c>
      <c r="G4" s="2">
        <f>B4*12</f>
        <v>4663.4400000000005</v>
      </c>
      <c r="H4" s="2">
        <f>B4*12+E4</f>
        <v>11413.44</v>
      </c>
      <c r="I4" s="2">
        <f>F4+B4*12</f>
        <v>18163.440000000002</v>
      </c>
      <c r="J4" s="18" t="s">
        <v>114</v>
      </c>
    </row>
    <row r="5" spans="1:10" x14ac:dyDescent="0.3">
      <c r="A5" s="3" t="s">
        <v>13</v>
      </c>
      <c r="B5" s="3">
        <v>194.31</v>
      </c>
      <c r="C5" s="3">
        <v>6750</v>
      </c>
      <c r="D5" s="3">
        <f>B5*12</f>
        <v>2331.7200000000003</v>
      </c>
      <c r="E5" s="3">
        <v>6750</v>
      </c>
      <c r="F5" s="3">
        <f>D5+E5</f>
        <v>9081.7200000000012</v>
      </c>
      <c r="G5" s="3">
        <f>D5*2</f>
        <v>4663.4400000000005</v>
      </c>
      <c r="H5" s="3">
        <f>G5+E5</f>
        <v>11413.44</v>
      </c>
      <c r="I5" s="3">
        <f>F5*2</f>
        <v>18163.440000000002</v>
      </c>
      <c r="J5" s="19" t="s">
        <v>115</v>
      </c>
    </row>
    <row r="6" spans="1:10" x14ac:dyDescent="0.3">
      <c r="A6" s="2" t="s">
        <v>16</v>
      </c>
      <c r="B6" s="8">
        <v>400.8</v>
      </c>
      <c r="C6" s="2">
        <v>6750</v>
      </c>
      <c r="D6" s="2">
        <v>13500</v>
      </c>
      <c r="E6" s="2">
        <v>6750</v>
      </c>
      <c r="F6" s="2">
        <v>13500</v>
      </c>
      <c r="G6" s="2">
        <f>B6*12</f>
        <v>4809.6000000000004</v>
      </c>
      <c r="H6" s="8">
        <f>B6*12+E6</f>
        <v>11559.6</v>
      </c>
      <c r="I6" s="8">
        <f>F6+B6*12</f>
        <v>18309.599999999999</v>
      </c>
      <c r="J6" s="18" t="s">
        <v>114</v>
      </c>
    </row>
    <row r="7" spans="1:10" x14ac:dyDescent="0.3">
      <c r="A7" s="3" t="s">
        <v>16</v>
      </c>
      <c r="B7" s="3">
        <v>200.4</v>
      </c>
      <c r="C7" s="3">
        <v>6750</v>
      </c>
      <c r="D7" s="3">
        <f>B7*12</f>
        <v>2404.8000000000002</v>
      </c>
      <c r="E7" s="3">
        <v>6750</v>
      </c>
      <c r="F7" s="3">
        <f>D7+E7</f>
        <v>9154.7999999999993</v>
      </c>
      <c r="G7" s="3">
        <f>D7*2</f>
        <v>4809.6000000000004</v>
      </c>
      <c r="H7" s="3">
        <f>G7+E7</f>
        <v>11559.6</v>
      </c>
      <c r="I7" s="3">
        <f>F7*2</f>
        <v>18309.599999999999</v>
      </c>
      <c r="J7" s="19" t="s">
        <v>115</v>
      </c>
    </row>
    <row r="8" spans="1:10" x14ac:dyDescent="0.3">
      <c r="A8" s="2" t="s">
        <v>17</v>
      </c>
      <c r="B8" s="8">
        <v>403.94</v>
      </c>
      <c r="C8" s="2">
        <v>6750</v>
      </c>
      <c r="D8" s="2">
        <v>13500</v>
      </c>
      <c r="E8" s="2">
        <v>6750</v>
      </c>
      <c r="F8" s="2">
        <v>13500</v>
      </c>
      <c r="G8" s="2">
        <f>B8*12</f>
        <v>4847.28</v>
      </c>
      <c r="H8" s="8">
        <f>B8*12+E8</f>
        <v>11597.279999999999</v>
      </c>
      <c r="I8" s="8">
        <f>F8+B8*12</f>
        <v>18347.28</v>
      </c>
      <c r="J8" s="18" t="s">
        <v>114</v>
      </c>
    </row>
    <row r="9" spans="1:10" x14ac:dyDescent="0.3">
      <c r="A9" s="3" t="s">
        <v>17</v>
      </c>
      <c r="B9" s="3">
        <v>201.97</v>
      </c>
      <c r="C9" s="3">
        <v>6750</v>
      </c>
      <c r="D9" s="3">
        <f>B9*12</f>
        <v>2423.64</v>
      </c>
      <c r="E9" s="3">
        <v>6750</v>
      </c>
      <c r="F9" s="3">
        <f>D9+E9</f>
        <v>9173.64</v>
      </c>
      <c r="G9" s="3">
        <f>D9*2</f>
        <v>4847.28</v>
      </c>
      <c r="H9" s="3">
        <f>G9+E9</f>
        <v>11597.279999999999</v>
      </c>
      <c r="I9" s="3">
        <f>F9*2</f>
        <v>18347.28</v>
      </c>
      <c r="J9" s="19" t="s">
        <v>115</v>
      </c>
    </row>
    <row r="10" spans="1:10" x14ac:dyDescent="0.3">
      <c r="A10" s="3" t="s">
        <v>18</v>
      </c>
      <c r="B10" s="3">
        <v>207.01</v>
      </c>
      <c r="C10" s="3">
        <v>6700</v>
      </c>
      <c r="D10" s="3">
        <f>B10*12</f>
        <v>2484.12</v>
      </c>
      <c r="E10" s="3">
        <v>6700</v>
      </c>
      <c r="F10" s="3">
        <f>D10+E10</f>
        <v>9184.119999999999</v>
      </c>
      <c r="G10" s="3">
        <f>D10*2</f>
        <v>4968.24</v>
      </c>
      <c r="H10" s="3">
        <f>G10+E10</f>
        <v>11668.24</v>
      </c>
      <c r="I10" s="3">
        <f>F10*2</f>
        <v>18368.239999999998</v>
      </c>
      <c r="J10" s="19" t="s">
        <v>115</v>
      </c>
    </row>
    <row r="11" spans="1:10" x14ac:dyDescent="0.3">
      <c r="A11" s="2" t="s">
        <v>18</v>
      </c>
      <c r="B11" s="8">
        <v>414.04</v>
      </c>
      <c r="C11" s="2">
        <v>6700</v>
      </c>
      <c r="D11" s="2">
        <v>13400</v>
      </c>
      <c r="E11" s="2">
        <v>6700</v>
      </c>
      <c r="F11" s="2">
        <v>13400</v>
      </c>
      <c r="G11" s="2">
        <f>B11*12</f>
        <v>4968.4800000000005</v>
      </c>
      <c r="H11" s="8">
        <f>B11*12+E11</f>
        <v>11668.48</v>
      </c>
      <c r="I11" s="8">
        <f>F11+B11*12</f>
        <v>18368.48</v>
      </c>
      <c r="J11" s="18" t="s">
        <v>114</v>
      </c>
    </row>
    <row r="12" spans="1:10" x14ac:dyDescent="0.3">
      <c r="A12" s="2" t="s">
        <v>14</v>
      </c>
      <c r="B12" s="8">
        <v>393</v>
      </c>
      <c r="C12" s="2">
        <v>7150</v>
      </c>
      <c r="D12" s="2">
        <v>14300</v>
      </c>
      <c r="E12" s="2">
        <v>7150</v>
      </c>
      <c r="F12" s="2">
        <v>14300</v>
      </c>
      <c r="G12" s="2">
        <f>B12*12</f>
        <v>4716</v>
      </c>
      <c r="H12" s="2">
        <f>B12*12+E12</f>
        <v>11866</v>
      </c>
      <c r="I12" s="2">
        <f>F12+B12*12</f>
        <v>19016</v>
      </c>
      <c r="J12" s="18" t="s">
        <v>114</v>
      </c>
    </row>
    <row r="13" spans="1:10" x14ac:dyDescent="0.3">
      <c r="A13" s="3" t="s">
        <v>14</v>
      </c>
      <c r="B13" s="3">
        <v>196.5</v>
      </c>
      <c r="C13" s="3">
        <v>7150</v>
      </c>
      <c r="D13" s="3">
        <f>B13*12</f>
        <v>2358</v>
      </c>
      <c r="E13" s="3">
        <v>7150</v>
      </c>
      <c r="F13" s="3">
        <f>D13+E13</f>
        <v>9508</v>
      </c>
      <c r="G13" s="3">
        <f>D13*2</f>
        <v>4716</v>
      </c>
      <c r="H13" s="3">
        <f>G13+E13</f>
        <v>11866</v>
      </c>
      <c r="I13" s="3">
        <f>F13*2</f>
        <v>19016</v>
      </c>
      <c r="J13" s="19" t="s">
        <v>115</v>
      </c>
    </row>
    <row r="14" spans="1:10" x14ac:dyDescent="0.3">
      <c r="A14" s="14" t="s">
        <v>36</v>
      </c>
      <c r="B14" s="15">
        <v>582.72</v>
      </c>
      <c r="C14" s="14">
        <v>1500</v>
      </c>
      <c r="D14" s="14">
        <v>3000</v>
      </c>
      <c r="E14" s="14">
        <v>5000</v>
      </c>
      <c r="F14" s="14">
        <v>10000</v>
      </c>
      <c r="G14" s="14">
        <f>B14*12</f>
        <v>6992.64</v>
      </c>
      <c r="H14" s="15">
        <f>B14*12+E14</f>
        <v>11992.64</v>
      </c>
      <c r="I14" s="15">
        <f>F14+B14*12</f>
        <v>16992.64</v>
      </c>
      <c r="J14" s="18" t="s">
        <v>114</v>
      </c>
    </row>
    <row r="15" spans="1:10" x14ac:dyDescent="0.3">
      <c r="A15" s="17" t="s">
        <v>36</v>
      </c>
      <c r="B15" s="17">
        <v>291.36</v>
      </c>
      <c r="C15" s="17">
        <v>1500</v>
      </c>
      <c r="D15" s="17">
        <f>B15*12</f>
        <v>3496.32</v>
      </c>
      <c r="E15" s="17">
        <v>5000</v>
      </c>
      <c r="F15" s="17">
        <f>D15+E15</f>
        <v>8496.32</v>
      </c>
      <c r="G15" s="17">
        <f>D15*2</f>
        <v>6992.64</v>
      </c>
      <c r="H15" s="17">
        <f>G15+E15</f>
        <v>11992.64</v>
      </c>
      <c r="I15" s="17">
        <f>F15*2</f>
        <v>16992.64</v>
      </c>
      <c r="J15" s="19" t="s">
        <v>115</v>
      </c>
    </row>
    <row r="16" spans="1:10" x14ac:dyDescent="0.3">
      <c r="A16" s="10" t="s">
        <v>0</v>
      </c>
      <c r="B16" s="11">
        <v>343.04</v>
      </c>
      <c r="C16" s="10">
        <v>7900</v>
      </c>
      <c r="D16" s="10">
        <v>15800</v>
      </c>
      <c r="E16" s="10">
        <v>7900</v>
      </c>
      <c r="F16" s="10">
        <v>15800</v>
      </c>
      <c r="G16" s="10">
        <f>B16*12</f>
        <v>4116.4800000000005</v>
      </c>
      <c r="H16" s="10">
        <f>B16*12+E16</f>
        <v>12016.48</v>
      </c>
      <c r="I16" s="10">
        <f>F16+B16*12</f>
        <v>19916.48</v>
      </c>
      <c r="J16" s="18" t="s">
        <v>114</v>
      </c>
    </row>
    <row r="17" spans="1:10" x14ac:dyDescent="0.3">
      <c r="A17" s="2" t="s">
        <v>21</v>
      </c>
      <c r="B17" s="8">
        <v>446.72</v>
      </c>
      <c r="C17" s="2">
        <v>6700</v>
      </c>
      <c r="D17" s="2">
        <v>13400</v>
      </c>
      <c r="E17" s="2">
        <v>6700</v>
      </c>
      <c r="F17" s="2">
        <v>13400</v>
      </c>
      <c r="G17" s="2">
        <f>B17*12</f>
        <v>5360.64</v>
      </c>
      <c r="H17" s="8">
        <f>B17*12+E17</f>
        <v>12060.64</v>
      </c>
      <c r="I17" s="8">
        <f>F17+B17*12</f>
        <v>18760.64</v>
      </c>
      <c r="J17" s="18" t="s">
        <v>114</v>
      </c>
    </row>
    <row r="18" spans="1:10" x14ac:dyDescent="0.3">
      <c r="A18" s="3" t="s">
        <v>20</v>
      </c>
      <c r="B18" s="3">
        <v>223.36</v>
      </c>
      <c r="C18" s="3">
        <v>6700</v>
      </c>
      <c r="D18" s="3">
        <f>B18*12</f>
        <v>2680.32</v>
      </c>
      <c r="E18" s="3">
        <v>6700</v>
      </c>
      <c r="F18" s="3">
        <f>D18+E18</f>
        <v>9380.32</v>
      </c>
      <c r="G18" s="3">
        <f>D18*2</f>
        <v>5360.64</v>
      </c>
      <c r="H18" s="3">
        <f>G18+E18</f>
        <v>12060.64</v>
      </c>
      <c r="I18" s="3">
        <f>F18*2</f>
        <v>18760.64</v>
      </c>
      <c r="J18" s="19" t="s">
        <v>115</v>
      </c>
    </row>
    <row r="19" spans="1:10" x14ac:dyDescent="0.3">
      <c r="A19" s="2" t="s">
        <v>12</v>
      </c>
      <c r="B19" s="8">
        <v>387.46</v>
      </c>
      <c r="C19" s="2">
        <v>5500</v>
      </c>
      <c r="D19" s="2">
        <v>11000</v>
      </c>
      <c r="E19" s="2">
        <v>7500</v>
      </c>
      <c r="F19" s="2">
        <v>15000</v>
      </c>
      <c r="G19" s="2">
        <f>B19*12</f>
        <v>4649.5199999999995</v>
      </c>
      <c r="H19" s="2">
        <f>B19*12+E19</f>
        <v>12149.52</v>
      </c>
      <c r="I19" s="2">
        <f>F19+B19*12</f>
        <v>19649.52</v>
      </c>
      <c r="J19" s="18" t="s">
        <v>114</v>
      </c>
    </row>
    <row r="20" spans="1:10" x14ac:dyDescent="0.3">
      <c r="A20" s="3" t="s">
        <v>12</v>
      </c>
      <c r="B20" s="3">
        <v>193.73</v>
      </c>
      <c r="C20" s="3">
        <v>5500</v>
      </c>
      <c r="D20" s="3">
        <f>B20*12</f>
        <v>2324.7599999999998</v>
      </c>
      <c r="E20" s="3">
        <v>7500</v>
      </c>
      <c r="F20" s="3">
        <f>D20+E20</f>
        <v>9824.76</v>
      </c>
      <c r="G20" s="3">
        <f>D20*2</f>
        <v>4649.5199999999995</v>
      </c>
      <c r="H20" s="3">
        <f>G20+E20</f>
        <v>12149.52</v>
      </c>
      <c r="I20" s="3">
        <f>F20*2</f>
        <v>19649.52</v>
      </c>
      <c r="J20" s="19" t="s">
        <v>115</v>
      </c>
    </row>
    <row r="21" spans="1:10" x14ac:dyDescent="0.3">
      <c r="A21" s="2" t="s">
        <v>22</v>
      </c>
      <c r="B21" s="8">
        <v>450.82</v>
      </c>
      <c r="C21" s="2">
        <v>6750</v>
      </c>
      <c r="D21" s="2">
        <v>13500</v>
      </c>
      <c r="E21" s="2">
        <v>6750</v>
      </c>
      <c r="F21" s="2">
        <v>13500</v>
      </c>
      <c r="G21" s="2">
        <f>B21*12</f>
        <v>5409.84</v>
      </c>
      <c r="H21" s="8">
        <f>B21*12+E21</f>
        <v>12159.84</v>
      </c>
      <c r="I21" s="8">
        <f>F21+B21*12</f>
        <v>18909.84</v>
      </c>
      <c r="J21" s="18" t="s">
        <v>114</v>
      </c>
    </row>
    <row r="22" spans="1:10" x14ac:dyDescent="0.3">
      <c r="A22" s="3" t="s">
        <v>22</v>
      </c>
      <c r="B22" s="3">
        <v>225.41</v>
      </c>
      <c r="C22" s="3">
        <v>6750</v>
      </c>
      <c r="D22" s="3">
        <f>B22*12</f>
        <v>2704.92</v>
      </c>
      <c r="E22" s="3">
        <v>6750</v>
      </c>
      <c r="F22" s="3">
        <f>D22+E22</f>
        <v>9454.92</v>
      </c>
      <c r="G22" s="3">
        <f>D22*2</f>
        <v>5409.84</v>
      </c>
      <c r="H22" s="3">
        <f>G22+E22</f>
        <v>12159.84</v>
      </c>
      <c r="I22" s="3">
        <f>F22*2</f>
        <v>18909.84</v>
      </c>
      <c r="J22" s="19" t="s">
        <v>115</v>
      </c>
    </row>
    <row r="23" spans="1:10" x14ac:dyDescent="0.3">
      <c r="A23" s="2" t="s">
        <v>5</v>
      </c>
      <c r="B23" s="8">
        <v>368.68</v>
      </c>
      <c r="C23" s="2">
        <v>7900</v>
      </c>
      <c r="D23" s="2">
        <v>15800</v>
      </c>
      <c r="E23" s="2">
        <v>7900</v>
      </c>
      <c r="F23" s="2">
        <v>15800</v>
      </c>
      <c r="G23" s="2">
        <f>B23*12</f>
        <v>4424.16</v>
      </c>
      <c r="H23" s="2">
        <f>B23*12+E23</f>
        <v>12324.16</v>
      </c>
      <c r="I23" s="2">
        <f>F23+B23*12</f>
        <v>20224.16</v>
      </c>
      <c r="J23" s="18" t="s">
        <v>114</v>
      </c>
    </row>
    <row r="24" spans="1:10" x14ac:dyDescent="0.3">
      <c r="A24" s="16" t="s">
        <v>5</v>
      </c>
      <c r="B24" s="16">
        <v>184.34</v>
      </c>
      <c r="C24" s="16">
        <v>7900</v>
      </c>
      <c r="D24" s="16">
        <f>B24*12</f>
        <v>2212.08</v>
      </c>
      <c r="E24" s="16">
        <v>7900</v>
      </c>
      <c r="F24" s="16">
        <f>D24+E24</f>
        <v>10112.08</v>
      </c>
      <c r="G24" s="16">
        <f>D24*2</f>
        <v>4424.16</v>
      </c>
      <c r="H24" s="16">
        <f>G24+E24</f>
        <v>12324.16</v>
      </c>
      <c r="I24" s="16">
        <f>F24*2</f>
        <v>20224.16</v>
      </c>
      <c r="J24" s="19" t="s">
        <v>115</v>
      </c>
    </row>
    <row r="25" spans="1:10" x14ac:dyDescent="0.3">
      <c r="A25" s="2" t="s">
        <v>45</v>
      </c>
      <c r="B25" s="8">
        <v>618.5</v>
      </c>
      <c r="C25" s="2">
        <v>2925</v>
      </c>
      <c r="D25" s="2">
        <v>5850</v>
      </c>
      <c r="E25" s="2">
        <v>5000</v>
      </c>
      <c r="F25" s="2">
        <v>10000</v>
      </c>
      <c r="G25" s="2">
        <f>B25*12</f>
        <v>7422</v>
      </c>
      <c r="H25" s="8">
        <f>B25*12+E25</f>
        <v>12422</v>
      </c>
      <c r="I25" s="8">
        <f>F25+B25*12</f>
        <v>17422</v>
      </c>
      <c r="J25" s="18" t="s">
        <v>114</v>
      </c>
    </row>
    <row r="26" spans="1:10" x14ac:dyDescent="0.3">
      <c r="A26" s="3" t="s">
        <v>45</v>
      </c>
      <c r="B26" s="3">
        <v>309.25</v>
      </c>
      <c r="C26" s="3">
        <v>2925</v>
      </c>
      <c r="D26" s="3">
        <f>B26*12</f>
        <v>3711</v>
      </c>
      <c r="E26" s="3">
        <v>5000</v>
      </c>
      <c r="F26" s="3">
        <f>D26+E26</f>
        <v>8711</v>
      </c>
      <c r="G26" s="3">
        <f>D26*2</f>
        <v>7422</v>
      </c>
      <c r="H26" s="3">
        <f>G26+E26</f>
        <v>12422</v>
      </c>
      <c r="I26" s="3">
        <f>F26*2</f>
        <v>17422</v>
      </c>
      <c r="J26" s="19" t="s">
        <v>115</v>
      </c>
    </row>
    <row r="27" spans="1:10" x14ac:dyDescent="0.3">
      <c r="A27" s="2" t="s">
        <v>26</v>
      </c>
      <c r="B27" s="8">
        <v>483.66</v>
      </c>
      <c r="C27" s="2">
        <v>5500</v>
      </c>
      <c r="D27" s="2">
        <v>11000</v>
      </c>
      <c r="E27" s="2">
        <v>6650</v>
      </c>
      <c r="F27" s="2">
        <v>13300</v>
      </c>
      <c r="G27" s="2">
        <f>B27*12</f>
        <v>5803.92</v>
      </c>
      <c r="H27" s="8">
        <f>B27*12+E27</f>
        <v>12453.92</v>
      </c>
      <c r="I27" s="8">
        <f>F27+B27*12</f>
        <v>19103.919999999998</v>
      </c>
      <c r="J27" s="18" t="s">
        <v>114</v>
      </c>
    </row>
    <row r="28" spans="1:10" x14ac:dyDescent="0.3">
      <c r="A28" s="3" t="s">
        <v>26</v>
      </c>
      <c r="B28" s="3">
        <v>241.83</v>
      </c>
      <c r="C28" s="3">
        <v>5500</v>
      </c>
      <c r="D28" s="3">
        <f>B28*12</f>
        <v>2901.96</v>
      </c>
      <c r="E28" s="3">
        <v>6650</v>
      </c>
      <c r="F28" s="3">
        <f>D28+E28</f>
        <v>9551.9599999999991</v>
      </c>
      <c r="G28" s="3">
        <f>D28*2</f>
        <v>5803.92</v>
      </c>
      <c r="H28" s="3">
        <f>G28+E28</f>
        <v>12453.92</v>
      </c>
      <c r="I28" s="3">
        <f>F28*2</f>
        <v>19103.919999999998</v>
      </c>
      <c r="J28" s="19" t="s">
        <v>115</v>
      </c>
    </row>
    <row r="29" spans="1:10" x14ac:dyDescent="0.3">
      <c r="A29" s="1" t="s">
        <v>4</v>
      </c>
      <c r="B29" s="8">
        <v>380.64</v>
      </c>
      <c r="C29" s="2">
        <v>7900</v>
      </c>
      <c r="D29" s="2">
        <v>15800</v>
      </c>
      <c r="E29" s="2">
        <v>7900</v>
      </c>
      <c r="F29" s="2">
        <v>15800</v>
      </c>
      <c r="G29" s="2">
        <f>B29*12</f>
        <v>4567.68</v>
      </c>
      <c r="H29" s="2">
        <f>B29*12+E29</f>
        <v>12467.68</v>
      </c>
      <c r="I29" s="2">
        <f>F29+B29*12</f>
        <v>20367.68</v>
      </c>
      <c r="J29" s="18" t="s">
        <v>114</v>
      </c>
    </row>
    <row r="30" spans="1:10" x14ac:dyDescent="0.3">
      <c r="A30" s="2" t="s">
        <v>28</v>
      </c>
      <c r="B30" s="8">
        <v>485.74</v>
      </c>
      <c r="C30" s="2">
        <v>6700</v>
      </c>
      <c r="D30" s="2">
        <v>13400</v>
      </c>
      <c r="E30" s="2">
        <v>6700</v>
      </c>
      <c r="F30" s="2">
        <v>13400</v>
      </c>
      <c r="G30" s="2">
        <f>B30*12</f>
        <v>5828.88</v>
      </c>
      <c r="H30" s="8">
        <f>B30*12+E30</f>
        <v>12528.880000000001</v>
      </c>
      <c r="I30" s="8">
        <f>F30+B30*12</f>
        <v>19228.88</v>
      </c>
      <c r="J30" s="18" t="s">
        <v>114</v>
      </c>
    </row>
    <row r="31" spans="1:10" x14ac:dyDescent="0.3">
      <c r="A31" s="3" t="s">
        <v>27</v>
      </c>
      <c r="B31" s="3">
        <v>242.87</v>
      </c>
      <c r="C31" s="3">
        <v>6700</v>
      </c>
      <c r="D31" s="3">
        <f>B31*12</f>
        <v>2914.44</v>
      </c>
      <c r="E31" s="3">
        <v>6700</v>
      </c>
      <c r="F31" s="3">
        <f>D31+E31</f>
        <v>9614.44</v>
      </c>
      <c r="G31" s="3">
        <f>D31*2</f>
        <v>5828.88</v>
      </c>
      <c r="H31" s="3">
        <f>G31+E31</f>
        <v>12528.880000000001</v>
      </c>
      <c r="I31" s="3">
        <f>F31*2</f>
        <v>19228.88</v>
      </c>
      <c r="J31" s="19" t="s">
        <v>115</v>
      </c>
    </row>
    <row r="32" spans="1:10" x14ac:dyDescent="0.3">
      <c r="A32" s="2" t="s">
        <v>15</v>
      </c>
      <c r="B32" s="8">
        <v>396.04</v>
      </c>
      <c r="C32" s="2">
        <v>7900</v>
      </c>
      <c r="D32" s="2">
        <v>15800</v>
      </c>
      <c r="E32" s="2">
        <v>7900</v>
      </c>
      <c r="F32" s="2">
        <v>15800</v>
      </c>
      <c r="G32" s="2">
        <f>B32*12</f>
        <v>4752.4800000000005</v>
      </c>
      <c r="H32" s="2">
        <f>B32*12+E32</f>
        <v>12652.48</v>
      </c>
      <c r="I32" s="2">
        <f>F32+B32*12</f>
        <v>20552.48</v>
      </c>
      <c r="J32" s="18" t="s">
        <v>114</v>
      </c>
    </row>
    <row r="33" spans="1:10" x14ac:dyDescent="0.3">
      <c r="A33" s="3" t="s">
        <v>15</v>
      </c>
      <c r="B33" s="3">
        <v>198.02</v>
      </c>
      <c r="C33" s="3">
        <v>7900</v>
      </c>
      <c r="D33" s="3">
        <f>B33*12</f>
        <v>2376.2400000000002</v>
      </c>
      <c r="E33" s="3">
        <v>7900</v>
      </c>
      <c r="F33" s="3">
        <f>D33+E33</f>
        <v>10276.24</v>
      </c>
      <c r="G33" s="3">
        <f>D33*2</f>
        <v>4752.4800000000005</v>
      </c>
      <c r="H33" s="3">
        <f>G33+E33</f>
        <v>12652.48</v>
      </c>
      <c r="I33" s="3">
        <f>F33*2</f>
        <v>20552.48</v>
      </c>
      <c r="J33" s="19" t="s">
        <v>115</v>
      </c>
    </row>
    <row r="34" spans="1:10" x14ac:dyDescent="0.3">
      <c r="A34" s="2" t="s">
        <v>19</v>
      </c>
      <c r="B34" s="8">
        <v>427.3</v>
      </c>
      <c r="C34" s="2">
        <v>7900</v>
      </c>
      <c r="D34" s="2">
        <v>15800</v>
      </c>
      <c r="E34" s="2">
        <v>7900</v>
      </c>
      <c r="F34" s="2">
        <v>15800</v>
      </c>
      <c r="G34" s="2">
        <f>B34*12</f>
        <v>5127.6000000000004</v>
      </c>
      <c r="H34" s="8">
        <f>B34*12+E34</f>
        <v>13027.6</v>
      </c>
      <c r="I34" s="8">
        <f>F34+B34*12</f>
        <v>20927.599999999999</v>
      </c>
      <c r="J34" s="18" t="s">
        <v>114</v>
      </c>
    </row>
    <row r="35" spans="1:10" x14ac:dyDescent="0.3">
      <c r="A35" s="3" t="s">
        <v>19</v>
      </c>
      <c r="B35" s="3">
        <v>213.65</v>
      </c>
      <c r="C35" s="3">
        <v>7900</v>
      </c>
      <c r="D35" s="3">
        <f>B35*12</f>
        <v>2563.8000000000002</v>
      </c>
      <c r="E35" s="3">
        <v>7900</v>
      </c>
      <c r="F35" s="3">
        <f>D35+E35</f>
        <v>10463.799999999999</v>
      </c>
      <c r="G35" s="3">
        <f>D35*2</f>
        <v>5127.6000000000004</v>
      </c>
      <c r="H35" s="3">
        <f>G35+E35</f>
        <v>13027.6</v>
      </c>
      <c r="I35" s="3">
        <f>F35*2</f>
        <v>20927.599999999999</v>
      </c>
      <c r="J35" s="19" t="s">
        <v>115</v>
      </c>
    </row>
    <row r="36" spans="1:10" x14ac:dyDescent="0.3">
      <c r="A36" s="2" t="s">
        <v>38</v>
      </c>
      <c r="B36" s="8">
        <v>587.26</v>
      </c>
      <c r="C36" s="2">
        <v>3500</v>
      </c>
      <c r="D36" s="2">
        <v>7000</v>
      </c>
      <c r="E36" s="2">
        <v>6000</v>
      </c>
      <c r="F36" s="2">
        <v>12000</v>
      </c>
      <c r="G36" s="2">
        <f>B36*12</f>
        <v>7047.12</v>
      </c>
      <c r="H36" s="8">
        <f>B36*12+E36</f>
        <v>13047.119999999999</v>
      </c>
      <c r="I36" s="8">
        <f>F36+B36*12</f>
        <v>19047.12</v>
      </c>
      <c r="J36" s="18" t="s">
        <v>114</v>
      </c>
    </row>
    <row r="37" spans="1:10" x14ac:dyDescent="0.3">
      <c r="A37" s="3" t="s">
        <v>38</v>
      </c>
      <c r="B37" s="3">
        <v>293.63</v>
      </c>
      <c r="C37" s="3">
        <v>3500</v>
      </c>
      <c r="D37" s="3">
        <f>B37*12</f>
        <v>3523.56</v>
      </c>
      <c r="E37" s="3">
        <v>6000</v>
      </c>
      <c r="F37" s="3">
        <f>D37+E37</f>
        <v>9523.56</v>
      </c>
      <c r="G37" s="3">
        <f>D37*2</f>
        <v>7047.12</v>
      </c>
      <c r="H37" s="3">
        <f>G37+E37</f>
        <v>13047.119999999999</v>
      </c>
      <c r="I37" s="3">
        <f>F37*2</f>
        <v>19047.12</v>
      </c>
      <c r="J37" s="19" t="s">
        <v>115</v>
      </c>
    </row>
    <row r="38" spans="1:10" x14ac:dyDescent="0.3">
      <c r="A38" s="2" t="s">
        <v>87</v>
      </c>
      <c r="B38" s="8">
        <v>592.58000000000004</v>
      </c>
      <c r="C38" s="2">
        <v>3750</v>
      </c>
      <c r="D38" s="2">
        <v>7500</v>
      </c>
      <c r="E38" s="2">
        <v>6000</v>
      </c>
      <c r="F38" s="2">
        <v>12000</v>
      </c>
      <c r="G38" s="2">
        <f>B38*12</f>
        <v>7110.9600000000009</v>
      </c>
      <c r="H38" s="8">
        <f>B38*12+E38</f>
        <v>13110.960000000001</v>
      </c>
      <c r="I38" s="8">
        <f>F38+B38*12</f>
        <v>19110.96</v>
      </c>
      <c r="J38" s="18" t="s">
        <v>114</v>
      </c>
    </row>
    <row r="39" spans="1:10" x14ac:dyDescent="0.3">
      <c r="A39" s="3" t="s">
        <v>39</v>
      </c>
      <c r="B39" s="3">
        <v>296.29000000000002</v>
      </c>
      <c r="C39" s="3">
        <v>3750</v>
      </c>
      <c r="D39" s="3">
        <f>B39*12</f>
        <v>3555.4800000000005</v>
      </c>
      <c r="E39" s="3">
        <v>6000</v>
      </c>
      <c r="F39" s="3">
        <f>D39+E39</f>
        <v>9555.48</v>
      </c>
      <c r="G39" s="3">
        <f>D39*2</f>
        <v>7110.9600000000009</v>
      </c>
      <c r="H39" s="3">
        <f>G39+E39</f>
        <v>13110.960000000001</v>
      </c>
      <c r="I39" s="3">
        <f>F39*2</f>
        <v>19110.96</v>
      </c>
      <c r="J39" s="19" t="s">
        <v>115</v>
      </c>
    </row>
    <row r="40" spans="1:10" x14ac:dyDescent="0.3">
      <c r="A40" s="2" t="s">
        <v>23</v>
      </c>
      <c r="B40" s="8">
        <v>451.6</v>
      </c>
      <c r="C40" s="2">
        <v>7900</v>
      </c>
      <c r="D40" s="2">
        <v>15800</v>
      </c>
      <c r="E40" s="2">
        <v>7900</v>
      </c>
      <c r="F40" s="2">
        <v>15800</v>
      </c>
      <c r="G40" s="2">
        <f>B40*12</f>
        <v>5419.2000000000007</v>
      </c>
      <c r="H40" s="8">
        <f>B40*12+E40</f>
        <v>13319.2</v>
      </c>
      <c r="I40" s="8">
        <f>F40+B40*12</f>
        <v>21219.200000000001</v>
      </c>
      <c r="J40" s="18" t="s">
        <v>114</v>
      </c>
    </row>
    <row r="41" spans="1:10" x14ac:dyDescent="0.3">
      <c r="A41" s="3" t="s">
        <v>23</v>
      </c>
      <c r="B41" s="3">
        <v>225.8</v>
      </c>
      <c r="C41" s="3">
        <v>7900</v>
      </c>
      <c r="D41" s="3">
        <f>B41*12</f>
        <v>2709.6000000000004</v>
      </c>
      <c r="E41" s="3">
        <v>7900</v>
      </c>
      <c r="F41" s="3">
        <f>D41+E41</f>
        <v>10609.6</v>
      </c>
      <c r="G41" s="3">
        <f>D41*2</f>
        <v>5419.2000000000007</v>
      </c>
      <c r="H41" s="3">
        <f>G41+E41</f>
        <v>13319.2</v>
      </c>
      <c r="I41" s="3">
        <f>F41*2</f>
        <v>21219.200000000001</v>
      </c>
      <c r="J41" s="19" t="s">
        <v>115</v>
      </c>
    </row>
    <row r="42" spans="1:10" x14ac:dyDescent="0.3">
      <c r="A42" s="2" t="s">
        <v>24</v>
      </c>
      <c r="B42" s="8">
        <v>457.96</v>
      </c>
      <c r="C42" s="2">
        <v>7900</v>
      </c>
      <c r="D42" s="2">
        <v>15800</v>
      </c>
      <c r="E42" s="2">
        <v>7900</v>
      </c>
      <c r="F42" s="2">
        <v>15800</v>
      </c>
      <c r="G42" s="2">
        <f>B42*12</f>
        <v>5495.5199999999995</v>
      </c>
      <c r="H42" s="8">
        <f>B42*12+E42</f>
        <v>13395.52</v>
      </c>
      <c r="I42" s="8">
        <f>F42+B42*12</f>
        <v>21295.52</v>
      </c>
      <c r="J42" s="18" t="s">
        <v>114</v>
      </c>
    </row>
    <row r="43" spans="1:10" x14ac:dyDescent="0.3">
      <c r="A43" s="2" t="s">
        <v>25</v>
      </c>
      <c r="B43" s="8">
        <v>462.76</v>
      </c>
      <c r="C43" s="2">
        <v>4500</v>
      </c>
      <c r="D43" s="2">
        <v>9000</v>
      </c>
      <c r="E43" s="2">
        <v>7900</v>
      </c>
      <c r="F43" s="2">
        <v>15800</v>
      </c>
      <c r="G43" s="2">
        <f>B43*12</f>
        <v>5553.12</v>
      </c>
      <c r="H43" s="8">
        <f>B43*12+E43</f>
        <v>13453.119999999999</v>
      </c>
      <c r="I43" s="8">
        <f>F43+B43*12</f>
        <v>21353.119999999999</v>
      </c>
      <c r="J43" s="18" t="s">
        <v>114</v>
      </c>
    </row>
    <row r="44" spans="1:10" x14ac:dyDescent="0.3">
      <c r="A44" s="3" t="s">
        <v>25</v>
      </c>
      <c r="B44" s="3">
        <v>231.38</v>
      </c>
      <c r="C44" s="3">
        <v>4500</v>
      </c>
      <c r="D44" s="3">
        <f>B44*12</f>
        <v>2776.56</v>
      </c>
      <c r="E44" s="3">
        <v>7900</v>
      </c>
      <c r="F44" s="3">
        <f>D44+E44</f>
        <v>10676.56</v>
      </c>
      <c r="G44" s="3">
        <f>D44*2</f>
        <v>5553.12</v>
      </c>
      <c r="H44" s="3">
        <f>G44+E44</f>
        <v>13453.119999999999</v>
      </c>
      <c r="I44" s="3">
        <f>F44*2</f>
        <v>21353.119999999999</v>
      </c>
      <c r="J44" s="19" t="s">
        <v>115</v>
      </c>
    </row>
    <row r="45" spans="1:10" x14ac:dyDescent="0.3">
      <c r="A45" s="2" t="s">
        <v>66</v>
      </c>
      <c r="B45" s="8">
        <v>678.06</v>
      </c>
      <c r="C45" s="2">
        <v>4000</v>
      </c>
      <c r="D45" s="2">
        <v>8000</v>
      </c>
      <c r="E45" s="2">
        <v>5500</v>
      </c>
      <c r="F45" s="2">
        <v>11000</v>
      </c>
      <c r="G45" s="2">
        <f>B45*12</f>
        <v>8136.7199999999993</v>
      </c>
      <c r="H45" s="8">
        <f>B45*12+E45</f>
        <v>13636.72</v>
      </c>
      <c r="I45" s="8">
        <f>F45+B45*12</f>
        <v>19136.72</v>
      </c>
      <c r="J45" s="18" t="s">
        <v>114</v>
      </c>
    </row>
    <row r="46" spans="1:10" x14ac:dyDescent="0.3">
      <c r="A46" s="3" t="s">
        <v>66</v>
      </c>
      <c r="B46" s="3">
        <v>339.03</v>
      </c>
      <c r="C46" s="3">
        <v>4000</v>
      </c>
      <c r="D46" s="3">
        <f>B46*12</f>
        <v>4068.3599999999997</v>
      </c>
      <c r="E46" s="3">
        <v>5500</v>
      </c>
      <c r="F46" s="3">
        <f>D46+E46</f>
        <v>9568.36</v>
      </c>
      <c r="G46" s="3">
        <f>D46*2</f>
        <v>8136.7199999999993</v>
      </c>
      <c r="H46" s="3">
        <f>G46+E46</f>
        <v>13636.72</v>
      </c>
      <c r="I46" s="3">
        <f>F46*2</f>
        <v>19136.72</v>
      </c>
      <c r="J46" s="19" t="s">
        <v>115</v>
      </c>
    </row>
    <row r="47" spans="1:10" x14ac:dyDescent="0.3">
      <c r="A47" s="2" t="s">
        <v>33</v>
      </c>
      <c r="B47" s="8">
        <v>551.1</v>
      </c>
      <c r="C47" s="2">
        <v>3300</v>
      </c>
      <c r="D47" s="2">
        <v>6600</v>
      </c>
      <c r="E47" s="2">
        <v>7300</v>
      </c>
      <c r="F47" s="2">
        <v>14600</v>
      </c>
      <c r="G47" s="2">
        <f>B47*12</f>
        <v>6613.2000000000007</v>
      </c>
      <c r="H47" s="8">
        <f>B47*12+E47</f>
        <v>13913.2</v>
      </c>
      <c r="I47" s="8">
        <f>F47+B47*12</f>
        <v>21213.200000000001</v>
      </c>
      <c r="J47" s="18" t="s">
        <v>114</v>
      </c>
    </row>
    <row r="48" spans="1:10" x14ac:dyDescent="0.3">
      <c r="A48" s="3" t="s">
        <v>33</v>
      </c>
      <c r="B48" s="3">
        <v>275.55</v>
      </c>
      <c r="C48" s="3">
        <v>3300</v>
      </c>
      <c r="D48" s="3">
        <f>B48*12</f>
        <v>3306.6000000000004</v>
      </c>
      <c r="E48" s="3">
        <v>7300</v>
      </c>
      <c r="F48" s="3">
        <f>D48+E48</f>
        <v>10606.6</v>
      </c>
      <c r="G48" s="3">
        <f>D48*2</f>
        <v>6613.2000000000007</v>
      </c>
      <c r="H48" s="3">
        <f>G48+E48</f>
        <v>13913.2</v>
      </c>
      <c r="I48" s="3">
        <f>F48*2</f>
        <v>21213.200000000001</v>
      </c>
      <c r="J48" s="19" t="s">
        <v>115</v>
      </c>
    </row>
    <row r="49" spans="1:10" x14ac:dyDescent="0.3">
      <c r="A49" s="2" t="s">
        <v>29</v>
      </c>
      <c r="B49" s="8">
        <v>506.7</v>
      </c>
      <c r="C49" s="2">
        <v>7900</v>
      </c>
      <c r="D49" s="2">
        <v>15800</v>
      </c>
      <c r="E49" s="2">
        <v>7900</v>
      </c>
      <c r="F49" s="2">
        <v>15800</v>
      </c>
      <c r="G49" s="2">
        <f>B49*12</f>
        <v>6080.4</v>
      </c>
      <c r="H49" s="8">
        <f>B49*12+E49</f>
        <v>13980.4</v>
      </c>
      <c r="I49" s="8">
        <f>F49+B49*12</f>
        <v>21880.400000000001</v>
      </c>
      <c r="J49" s="18" t="s">
        <v>114</v>
      </c>
    </row>
    <row r="50" spans="1:10" x14ac:dyDescent="0.3">
      <c r="A50" s="2" t="s">
        <v>42</v>
      </c>
      <c r="B50" s="8">
        <v>613.67999999999995</v>
      </c>
      <c r="C50" s="2">
        <v>3000</v>
      </c>
      <c r="D50" s="2">
        <v>6000</v>
      </c>
      <c r="E50" s="2">
        <v>6650</v>
      </c>
      <c r="F50" s="2">
        <v>13300</v>
      </c>
      <c r="G50" s="2">
        <f>B50*12</f>
        <v>7364.16</v>
      </c>
      <c r="H50" s="8">
        <f>B50*12+E50</f>
        <v>14014.16</v>
      </c>
      <c r="I50" s="8">
        <f>F50+B50*12</f>
        <v>20664.16</v>
      </c>
      <c r="J50" s="18" t="s">
        <v>114</v>
      </c>
    </row>
    <row r="51" spans="1:10" x14ac:dyDescent="0.3">
      <c r="A51" s="3" t="s">
        <v>42</v>
      </c>
      <c r="B51" s="3">
        <v>306.83999999999997</v>
      </c>
      <c r="C51" s="3">
        <v>3000</v>
      </c>
      <c r="D51" s="3">
        <f>B51*12</f>
        <v>3682.08</v>
      </c>
      <c r="E51" s="3">
        <v>6650</v>
      </c>
      <c r="F51" s="3">
        <f>D51+E51</f>
        <v>10332.08</v>
      </c>
      <c r="G51" s="3">
        <f>D51*2</f>
        <v>7364.16</v>
      </c>
      <c r="H51" s="3">
        <f>G51+E51</f>
        <v>14014.16</v>
      </c>
      <c r="I51" s="3">
        <f>F51*2</f>
        <v>20664.16</v>
      </c>
      <c r="J51" s="19" t="s">
        <v>115</v>
      </c>
    </row>
    <row r="52" spans="1:10" x14ac:dyDescent="0.3">
      <c r="A52" s="2" t="s">
        <v>88</v>
      </c>
      <c r="B52" s="8">
        <v>526.05999999999995</v>
      </c>
      <c r="C52" s="2">
        <v>5000</v>
      </c>
      <c r="D52" s="2">
        <v>10000</v>
      </c>
      <c r="E52" s="2">
        <v>7900</v>
      </c>
      <c r="F52" s="2">
        <v>15800</v>
      </c>
      <c r="G52" s="2">
        <f>B52*12</f>
        <v>6312.7199999999993</v>
      </c>
      <c r="H52" s="8">
        <f>B52*12+E52</f>
        <v>14212.72</v>
      </c>
      <c r="I52" s="8">
        <f>F52+B52*12</f>
        <v>22112.720000000001</v>
      </c>
      <c r="J52" s="18" t="s">
        <v>114</v>
      </c>
    </row>
    <row r="53" spans="1:10" x14ac:dyDescent="0.3">
      <c r="A53" s="3" t="s">
        <v>30</v>
      </c>
      <c r="B53" s="3">
        <v>263.02999999999997</v>
      </c>
      <c r="C53" s="3">
        <v>5000</v>
      </c>
      <c r="D53" s="3">
        <f>B53*12</f>
        <v>3156.3599999999997</v>
      </c>
      <c r="E53" s="3">
        <v>7900</v>
      </c>
      <c r="F53" s="3">
        <f>D53+E53</f>
        <v>11056.36</v>
      </c>
      <c r="G53" s="3">
        <f>D53*2</f>
        <v>6312.7199999999993</v>
      </c>
      <c r="H53" s="3">
        <f>G53+E53</f>
        <v>14212.72</v>
      </c>
      <c r="I53" s="3">
        <f>F53*2</f>
        <v>22112.720000000001</v>
      </c>
      <c r="J53" s="19" t="s">
        <v>115</v>
      </c>
    </row>
    <row r="54" spans="1:10" x14ac:dyDescent="0.3">
      <c r="A54" s="2" t="s">
        <v>68</v>
      </c>
      <c r="B54" s="8">
        <v>687.44</v>
      </c>
      <c r="C54" s="2">
        <v>3000</v>
      </c>
      <c r="D54" s="2">
        <v>6000</v>
      </c>
      <c r="E54" s="2">
        <v>6000</v>
      </c>
      <c r="F54" s="2">
        <v>12000</v>
      </c>
      <c r="G54" s="2">
        <f>B54*12</f>
        <v>8249.2800000000007</v>
      </c>
      <c r="H54" s="8">
        <f>B54*12+E54</f>
        <v>14249.28</v>
      </c>
      <c r="I54" s="8">
        <f>F54+B54*12</f>
        <v>20249.28</v>
      </c>
      <c r="J54" s="18" t="s">
        <v>114</v>
      </c>
    </row>
    <row r="55" spans="1:10" x14ac:dyDescent="0.3">
      <c r="A55" s="3" t="s">
        <v>68</v>
      </c>
      <c r="B55" s="3">
        <v>343.72</v>
      </c>
      <c r="C55" s="3">
        <v>3000</v>
      </c>
      <c r="D55" s="3">
        <f>B55*12</f>
        <v>4124.6400000000003</v>
      </c>
      <c r="E55" s="3">
        <v>6000</v>
      </c>
      <c r="F55" s="3">
        <f>D55+E55</f>
        <v>10124.64</v>
      </c>
      <c r="G55" s="3">
        <f>D55*2</f>
        <v>8249.2800000000007</v>
      </c>
      <c r="H55" s="3">
        <f>G55+E55</f>
        <v>14249.28</v>
      </c>
      <c r="I55" s="3">
        <f>F55*2</f>
        <v>20249.28</v>
      </c>
      <c r="J55" s="19" t="s">
        <v>115</v>
      </c>
    </row>
    <row r="56" spans="1:10" x14ac:dyDescent="0.3">
      <c r="A56" s="2" t="s">
        <v>31</v>
      </c>
      <c r="B56" s="8">
        <v>533.4</v>
      </c>
      <c r="C56" s="2">
        <v>3200</v>
      </c>
      <c r="D56" s="2">
        <v>6400</v>
      </c>
      <c r="E56" s="2">
        <v>7900</v>
      </c>
      <c r="F56" s="2">
        <v>15800</v>
      </c>
      <c r="G56" s="2">
        <f>B56*12</f>
        <v>6400.7999999999993</v>
      </c>
      <c r="H56" s="8">
        <f>B56*12+E56</f>
        <v>14300.8</v>
      </c>
      <c r="I56" s="8">
        <f>F56+B56*12</f>
        <v>22200.799999999999</v>
      </c>
      <c r="J56" s="18" t="s">
        <v>114</v>
      </c>
    </row>
    <row r="57" spans="1:10" x14ac:dyDescent="0.3">
      <c r="A57" s="3" t="s">
        <v>31</v>
      </c>
      <c r="B57" s="3">
        <v>266.7</v>
      </c>
      <c r="C57" s="3">
        <v>3200</v>
      </c>
      <c r="D57" s="3">
        <f>B57*12</f>
        <v>3200.3999999999996</v>
      </c>
      <c r="E57" s="3">
        <v>7900</v>
      </c>
      <c r="F57" s="3">
        <f>D57+E57</f>
        <v>11100.4</v>
      </c>
      <c r="G57" s="3">
        <f>D57*2</f>
        <v>6400.7999999999993</v>
      </c>
      <c r="H57" s="3">
        <f>G57+E57</f>
        <v>14300.8</v>
      </c>
      <c r="I57" s="3">
        <f>F57*2</f>
        <v>22200.799999999999</v>
      </c>
      <c r="J57" s="19" t="s">
        <v>115</v>
      </c>
    </row>
    <row r="58" spans="1:10" x14ac:dyDescent="0.3">
      <c r="A58" s="2" t="s">
        <v>40</v>
      </c>
      <c r="B58" s="8">
        <v>594.62</v>
      </c>
      <c r="C58" s="2">
        <v>3300</v>
      </c>
      <c r="D58" s="2">
        <v>6600</v>
      </c>
      <c r="E58" s="2">
        <v>7300</v>
      </c>
      <c r="F58" s="2">
        <v>14600</v>
      </c>
      <c r="G58" s="2">
        <f>B58*12</f>
        <v>7135.4400000000005</v>
      </c>
      <c r="H58" s="8">
        <f>B58*12+E58</f>
        <v>14435.44</v>
      </c>
      <c r="I58" s="8">
        <f>F58+B58*12</f>
        <v>21735.440000000002</v>
      </c>
      <c r="J58" s="18" t="s">
        <v>114</v>
      </c>
    </row>
    <row r="59" spans="1:10" x14ac:dyDescent="0.3">
      <c r="A59" s="3" t="s">
        <v>40</v>
      </c>
      <c r="B59" s="3">
        <v>297.31</v>
      </c>
      <c r="C59" s="3">
        <v>3300</v>
      </c>
      <c r="D59" s="3">
        <f>B59*12</f>
        <v>3567.7200000000003</v>
      </c>
      <c r="E59" s="3">
        <v>7300</v>
      </c>
      <c r="F59" s="3">
        <f>D59+E59</f>
        <v>10867.720000000001</v>
      </c>
      <c r="G59" s="3">
        <f>D59*2</f>
        <v>7135.4400000000005</v>
      </c>
      <c r="H59" s="3">
        <f>G59+E59</f>
        <v>14435.44</v>
      </c>
      <c r="I59" s="3">
        <f>F59*2</f>
        <v>21735.440000000002</v>
      </c>
      <c r="J59" s="19" t="s">
        <v>115</v>
      </c>
    </row>
    <row r="60" spans="1:10" x14ac:dyDescent="0.3">
      <c r="A60" s="2" t="s">
        <v>32</v>
      </c>
      <c r="B60" s="8">
        <v>550.1</v>
      </c>
      <c r="C60" s="2">
        <v>3200</v>
      </c>
      <c r="D60" s="2">
        <v>6400</v>
      </c>
      <c r="E60" s="2">
        <v>7900</v>
      </c>
      <c r="F60" s="2">
        <v>15800</v>
      </c>
      <c r="G60" s="2">
        <f>B60*12</f>
        <v>6601.2000000000007</v>
      </c>
      <c r="H60" s="8">
        <f>B60*12+E60</f>
        <v>14501.2</v>
      </c>
      <c r="I60" s="8">
        <f>F60+B60*12</f>
        <v>22401.200000000001</v>
      </c>
      <c r="J60" s="18" t="s">
        <v>114</v>
      </c>
    </row>
    <row r="61" spans="1:10" x14ac:dyDescent="0.3">
      <c r="A61" s="3" t="s">
        <v>32</v>
      </c>
      <c r="B61" s="3">
        <v>275.05</v>
      </c>
      <c r="C61" s="3">
        <v>3200</v>
      </c>
      <c r="D61" s="3">
        <f>B61*12</f>
        <v>3300.6000000000004</v>
      </c>
      <c r="E61" s="3">
        <v>7900</v>
      </c>
      <c r="F61" s="3">
        <f>D61+E61</f>
        <v>11200.6</v>
      </c>
      <c r="G61" s="3">
        <f>D61*2</f>
        <v>6601.2000000000007</v>
      </c>
      <c r="H61" s="3">
        <f>G61+E61</f>
        <v>14501.2</v>
      </c>
      <c r="I61" s="3">
        <f>F61*2</f>
        <v>22401.200000000001</v>
      </c>
      <c r="J61" s="19" t="s">
        <v>115</v>
      </c>
    </row>
    <row r="62" spans="1:10" x14ac:dyDescent="0.3">
      <c r="A62" s="2" t="s">
        <v>34</v>
      </c>
      <c r="B62" s="8">
        <v>554.44000000000005</v>
      </c>
      <c r="C62" s="2">
        <v>3200</v>
      </c>
      <c r="D62" s="2">
        <v>6400</v>
      </c>
      <c r="E62" s="2">
        <v>7900</v>
      </c>
      <c r="F62" s="2">
        <v>15800</v>
      </c>
      <c r="G62" s="2">
        <f>B62*12</f>
        <v>6653.2800000000007</v>
      </c>
      <c r="H62" s="8">
        <f>B62*12+E62</f>
        <v>14553.28</v>
      </c>
      <c r="I62" s="8">
        <f>F62+B62*12</f>
        <v>22453.279999999999</v>
      </c>
      <c r="J62" s="18" t="s">
        <v>114</v>
      </c>
    </row>
    <row r="63" spans="1:10" x14ac:dyDescent="0.3">
      <c r="A63" s="3" t="s">
        <v>34</v>
      </c>
      <c r="B63" s="3">
        <v>277.22000000000003</v>
      </c>
      <c r="C63" s="3">
        <v>3200</v>
      </c>
      <c r="D63" s="3">
        <f>B63*12</f>
        <v>3326.6400000000003</v>
      </c>
      <c r="E63" s="3">
        <v>7900</v>
      </c>
      <c r="F63" s="3">
        <f>D63+E63</f>
        <v>11226.64</v>
      </c>
      <c r="G63" s="3">
        <f>D63*2</f>
        <v>6653.2800000000007</v>
      </c>
      <c r="H63" s="3">
        <f>G63+E63</f>
        <v>14553.28</v>
      </c>
      <c r="I63" s="3">
        <f>F63*2</f>
        <v>22453.279999999999</v>
      </c>
      <c r="J63" s="19" t="s">
        <v>115</v>
      </c>
    </row>
    <row r="64" spans="1:10" x14ac:dyDescent="0.3">
      <c r="A64" s="2" t="s">
        <v>52</v>
      </c>
      <c r="B64" s="8">
        <v>657.32</v>
      </c>
      <c r="C64" s="2">
        <v>6700</v>
      </c>
      <c r="D64" s="2">
        <v>13400</v>
      </c>
      <c r="E64" s="2">
        <v>6700</v>
      </c>
      <c r="F64" s="2">
        <v>13400</v>
      </c>
      <c r="G64" s="2">
        <f>B64*12</f>
        <v>7887.84</v>
      </c>
      <c r="H64" s="8">
        <f>B64*12+E64</f>
        <v>14587.84</v>
      </c>
      <c r="I64" s="8">
        <f>F64+B64*12</f>
        <v>21287.84</v>
      </c>
      <c r="J64" s="18" t="s">
        <v>114</v>
      </c>
    </row>
    <row r="65" spans="1:10" x14ac:dyDescent="0.3">
      <c r="A65" s="3" t="s">
        <v>52</v>
      </c>
      <c r="B65" s="3">
        <v>328.66</v>
      </c>
      <c r="C65" s="3">
        <v>6700</v>
      </c>
      <c r="D65" s="3">
        <f>B65*12</f>
        <v>3943.92</v>
      </c>
      <c r="E65" s="3">
        <v>6700</v>
      </c>
      <c r="F65" s="3">
        <f>D65+E65</f>
        <v>10643.92</v>
      </c>
      <c r="G65" s="3">
        <f>D65*2</f>
        <v>7887.84</v>
      </c>
      <c r="H65" s="3">
        <f>G65+E65</f>
        <v>14587.84</v>
      </c>
      <c r="I65" s="3">
        <f>F65*2</f>
        <v>21287.84</v>
      </c>
      <c r="J65" s="19" t="s">
        <v>115</v>
      </c>
    </row>
    <row r="66" spans="1:10" x14ac:dyDescent="0.3">
      <c r="A66" s="2" t="s">
        <v>35</v>
      </c>
      <c r="B66" s="8">
        <v>563.14</v>
      </c>
      <c r="C66" s="2">
        <v>2400</v>
      </c>
      <c r="D66" s="2">
        <v>4800</v>
      </c>
      <c r="E66" s="2">
        <v>7900</v>
      </c>
      <c r="F66" s="2">
        <v>15800</v>
      </c>
      <c r="G66" s="2">
        <f>B66*12</f>
        <v>6757.68</v>
      </c>
      <c r="H66" s="8">
        <f>B66*12+E66</f>
        <v>14657.68</v>
      </c>
      <c r="I66" s="8">
        <f>F66+B66*12</f>
        <v>22557.68</v>
      </c>
      <c r="J66" s="18" t="s">
        <v>114</v>
      </c>
    </row>
    <row r="67" spans="1:10" x14ac:dyDescent="0.3">
      <c r="A67" s="3" t="s">
        <v>35</v>
      </c>
      <c r="B67" s="3">
        <v>281.57</v>
      </c>
      <c r="C67" s="3">
        <v>2400</v>
      </c>
      <c r="D67" s="3">
        <f>B67*12</f>
        <v>3378.84</v>
      </c>
      <c r="E67" s="3">
        <v>7900</v>
      </c>
      <c r="F67" s="3">
        <f>D67+E67</f>
        <v>11278.84</v>
      </c>
      <c r="G67" s="3">
        <f>D67*2</f>
        <v>6757.68</v>
      </c>
      <c r="H67" s="3">
        <f>G67+E67</f>
        <v>14657.68</v>
      </c>
      <c r="I67" s="3">
        <f>F67*2</f>
        <v>22557.68</v>
      </c>
      <c r="J67" s="19" t="s">
        <v>115</v>
      </c>
    </row>
    <row r="68" spans="1:10" x14ac:dyDescent="0.3">
      <c r="A68" s="2" t="s">
        <v>37</v>
      </c>
      <c r="B68" s="8">
        <v>585.14</v>
      </c>
      <c r="C68" s="2">
        <v>6500</v>
      </c>
      <c r="D68" s="2">
        <v>13000</v>
      </c>
      <c r="E68" s="2">
        <v>7900</v>
      </c>
      <c r="F68" s="2">
        <v>15800</v>
      </c>
      <c r="G68" s="2">
        <f>B68*12</f>
        <v>7021.68</v>
      </c>
      <c r="H68" s="8">
        <f>B68*12+E68</f>
        <v>14921.68</v>
      </c>
      <c r="I68" s="8">
        <f>F68+B68*12</f>
        <v>22821.68</v>
      </c>
      <c r="J68" s="18" t="s">
        <v>114</v>
      </c>
    </row>
    <row r="69" spans="1:10" x14ac:dyDescent="0.3">
      <c r="A69" s="3" t="s">
        <v>37</v>
      </c>
      <c r="B69" s="3">
        <v>292.57</v>
      </c>
      <c r="C69" s="3">
        <v>6500</v>
      </c>
      <c r="D69" s="3">
        <f>B69*12</f>
        <v>3510.84</v>
      </c>
      <c r="E69" s="3">
        <v>7900</v>
      </c>
      <c r="F69" s="3">
        <f>D69+E69</f>
        <v>11410.84</v>
      </c>
      <c r="G69" s="3">
        <f>D69*2</f>
        <v>7021.68</v>
      </c>
      <c r="H69" s="3">
        <f>G69+E69</f>
        <v>14921.68</v>
      </c>
      <c r="I69" s="3">
        <f>F69*2</f>
        <v>22821.68</v>
      </c>
      <c r="J69" s="19" t="s">
        <v>115</v>
      </c>
    </row>
    <row r="70" spans="1:10" x14ac:dyDescent="0.3">
      <c r="A70" s="2" t="s">
        <v>76</v>
      </c>
      <c r="B70" s="8">
        <v>834.8</v>
      </c>
      <c r="C70" s="2">
        <v>1400</v>
      </c>
      <c r="D70" s="2">
        <v>2800</v>
      </c>
      <c r="E70" s="2">
        <v>5000</v>
      </c>
      <c r="F70" s="2">
        <v>10000</v>
      </c>
      <c r="G70" s="2">
        <f>B70*12</f>
        <v>10017.599999999999</v>
      </c>
      <c r="H70" s="8">
        <f>B70*12+E70</f>
        <v>15017.599999999999</v>
      </c>
      <c r="I70" s="8">
        <f>F70+B70*12</f>
        <v>20017.599999999999</v>
      </c>
      <c r="J70" s="18" t="s">
        <v>114</v>
      </c>
    </row>
    <row r="71" spans="1:10" x14ac:dyDescent="0.3">
      <c r="A71" s="3" t="s">
        <v>76</v>
      </c>
      <c r="B71" s="3">
        <v>417.4</v>
      </c>
      <c r="C71" s="3">
        <v>1400</v>
      </c>
      <c r="D71" s="3">
        <f>B71*12</f>
        <v>5008.7999999999993</v>
      </c>
      <c r="E71" s="3">
        <v>5000</v>
      </c>
      <c r="F71" s="3">
        <f>D71+E71</f>
        <v>10008.799999999999</v>
      </c>
      <c r="G71" s="3">
        <f>D71*2</f>
        <v>10017.599999999999</v>
      </c>
      <c r="H71" s="3">
        <f>G71+E71</f>
        <v>15017.599999999999</v>
      </c>
      <c r="I71" s="3">
        <f>F71*2</f>
        <v>20017.599999999999</v>
      </c>
      <c r="J71" s="19" t="s">
        <v>115</v>
      </c>
    </row>
    <row r="72" spans="1:10" x14ac:dyDescent="0.3">
      <c r="A72" s="3" t="s">
        <v>107</v>
      </c>
      <c r="B72" s="3">
        <v>298.02999999999997</v>
      </c>
      <c r="C72" s="3">
        <v>6100</v>
      </c>
      <c r="D72" s="3">
        <f>B72*12</f>
        <v>3576.3599999999997</v>
      </c>
      <c r="E72" s="3">
        <v>7900</v>
      </c>
      <c r="F72" s="3">
        <f>D72+E72</f>
        <v>11476.36</v>
      </c>
      <c r="G72" s="3">
        <f>D72*2</f>
        <v>7152.7199999999993</v>
      </c>
      <c r="H72" s="3">
        <f>G72+E72</f>
        <v>15052.72</v>
      </c>
      <c r="I72" s="3">
        <f>F72*2</f>
        <v>22952.720000000001</v>
      </c>
      <c r="J72" s="19" t="s">
        <v>115</v>
      </c>
    </row>
    <row r="73" spans="1:10" x14ac:dyDescent="0.3">
      <c r="A73" s="2" t="s">
        <v>51</v>
      </c>
      <c r="B73" s="8">
        <v>646.58000000000004</v>
      </c>
      <c r="C73" s="2">
        <v>3300</v>
      </c>
      <c r="D73" s="2">
        <v>6600</v>
      </c>
      <c r="E73" s="2">
        <v>7300</v>
      </c>
      <c r="F73" s="2">
        <v>14600</v>
      </c>
      <c r="G73" s="2">
        <f>B73*12</f>
        <v>7758.9600000000009</v>
      </c>
      <c r="H73" s="8">
        <f>B73*12+E73</f>
        <v>15058.960000000001</v>
      </c>
      <c r="I73" s="8">
        <f>F73+B73*12</f>
        <v>22358.959999999999</v>
      </c>
      <c r="J73" s="18" t="s">
        <v>114</v>
      </c>
    </row>
    <row r="74" spans="1:10" x14ac:dyDescent="0.3">
      <c r="A74" s="3" t="s">
        <v>51</v>
      </c>
      <c r="B74" s="3">
        <v>323.29000000000002</v>
      </c>
      <c r="C74" s="3">
        <v>3300</v>
      </c>
      <c r="D74" s="3">
        <f>B74*12</f>
        <v>3879.4800000000005</v>
      </c>
      <c r="E74" s="3">
        <v>7300</v>
      </c>
      <c r="F74" s="3">
        <f>D74+E74</f>
        <v>11179.48</v>
      </c>
      <c r="G74" s="3">
        <f>D74*2</f>
        <v>7758.9600000000009</v>
      </c>
      <c r="H74" s="3">
        <f>G74+E74</f>
        <v>15058.960000000001</v>
      </c>
      <c r="I74" s="3">
        <f>F74*2</f>
        <v>22358.959999999999</v>
      </c>
      <c r="J74" s="19" t="s">
        <v>115</v>
      </c>
    </row>
    <row r="75" spans="1:10" x14ac:dyDescent="0.3">
      <c r="A75" s="3" t="s">
        <v>108</v>
      </c>
      <c r="B75" s="3">
        <v>303.73</v>
      </c>
      <c r="C75" s="3">
        <v>2400</v>
      </c>
      <c r="D75" s="3">
        <f>B75*12</f>
        <v>3644.76</v>
      </c>
      <c r="E75" s="3">
        <v>7900</v>
      </c>
      <c r="F75" s="3">
        <f>D75+E75</f>
        <v>11544.76</v>
      </c>
      <c r="G75" s="3">
        <f>D75*2</f>
        <v>7289.52</v>
      </c>
      <c r="H75" s="3">
        <f>G75+E75</f>
        <v>15189.52</v>
      </c>
      <c r="I75" s="3">
        <f>F75*2</f>
        <v>23089.52</v>
      </c>
      <c r="J75" s="19" t="s">
        <v>115</v>
      </c>
    </row>
    <row r="76" spans="1:10" x14ac:dyDescent="0.3">
      <c r="A76" s="2" t="s">
        <v>41</v>
      </c>
      <c r="B76" s="8">
        <v>608.22</v>
      </c>
      <c r="C76" s="2">
        <v>5350</v>
      </c>
      <c r="D76" s="2">
        <v>10700</v>
      </c>
      <c r="E76" s="2">
        <v>7900</v>
      </c>
      <c r="F76" s="2">
        <v>15800</v>
      </c>
      <c r="G76" s="2">
        <f>B76*12</f>
        <v>7298.64</v>
      </c>
      <c r="H76" s="8">
        <f>B76*12+E76</f>
        <v>15198.64</v>
      </c>
      <c r="I76" s="8">
        <f>F76+B76*12</f>
        <v>23098.639999999999</v>
      </c>
      <c r="J76" s="18" t="s">
        <v>114</v>
      </c>
    </row>
    <row r="77" spans="1:10" x14ac:dyDescent="0.3">
      <c r="A77" s="3" t="s">
        <v>41</v>
      </c>
      <c r="B77" s="3">
        <v>304.11</v>
      </c>
      <c r="C77" s="3">
        <v>5350</v>
      </c>
      <c r="D77" s="3">
        <f>B77*12</f>
        <v>3649.32</v>
      </c>
      <c r="E77" s="3">
        <v>7900</v>
      </c>
      <c r="F77" s="3">
        <f>D77+E77</f>
        <v>11549.32</v>
      </c>
      <c r="G77" s="3">
        <f>D77*2</f>
        <v>7298.64</v>
      </c>
      <c r="H77" s="3">
        <f>G77+E77</f>
        <v>15198.64</v>
      </c>
      <c r="I77" s="3">
        <f>F77*2</f>
        <v>23098.639999999999</v>
      </c>
      <c r="J77" s="19" t="s">
        <v>115</v>
      </c>
    </row>
    <row r="78" spans="1:10" x14ac:dyDescent="0.3">
      <c r="A78" s="2" t="s">
        <v>43</v>
      </c>
      <c r="B78" s="8">
        <v>615.79999999999995</v>
      </c>
      <c r="C78" s="2">
        <v>4000</v>
      </c>
      <c r="D78" s="2">
        <v>8000</v>
      </c>
      <c r="E78" s="2">
        <v>7900</v>
      </c>
      <c r="F78" s="2">
        <v>15800</v>
      </c>
      <c r="G78" s="2">
        <f>B78*12</f>
        <v>7389.5999999999995</v>
      </c>
      <c r="H78" s="8">
        <f>B78*12+E78</f>
        <v>15289.599999999999</v>
      </c>
      <c r="I78" s="8">
        <f>F78+B78*12</f>
        <v>23189.599999999999</v>
      </c>
      <c r="J78" s="18" t="s">
        <v>114</v>
      </c>
    </row>
    <row r="79" spans="1:10" x14ac:dyDescent="0.3">
      <c r="A79" s="3" t="s">
        <v>43</v>
      </c>
      <c r="B79" s="3">
        <v>307.89999999999998</v>
      </c>
      <c r="C79" s="3">
        <v>4000</v>
      </c>
      <c r="D79" s="3">
        <f>B79*12</f>
        <v>3694.7999999999997</v>
      </c>
      <c r="E79" s="3">
        <v>7900</v>
      </c>
      <c r="F79" s="3">
        <f>D79+E79</f>
        <v>11594.8</v>
      </c>
      <c r="G79" s="3">
        <f>D79*2</f>
        <v>7389.5999999999995</v>
      </c>
      <c r="H79" s="3">
        <f>G79+E79</f>
        <v>15289.599999999999</v>
      </c>
      <c r="I79" s="3">
        <f>F79*2</f>
        <v>23189.599999999999</v>
      </c>
      <c r="J79" s="19" t="s">
        <v>115</v>
      </c>
    </row>
    <row r="80" spans="1:10" x14ac:dyDescent="0.3">
      <c r="A80" s="2" t="s">
        <v>89</v>
      </c>
      <c r="B80" s="8">
        <v>616</v>
      </c>
      <c r="C80" s="2">
        <v>4250</v>
      </c>
      <c r="D80" s="2">
        <v>8500</v>
      </c>
      <c r="E80" s="2">
        <v>7900</v>
      </c>
      <c r="F80" s="2">
        <v>15800</v>
      </c>
      <c r="G80" s="2">
        <f>B80*12</f>
        <v>7392</v>
      </c>
      <c r="H80" s="8">
        <f>B80*12+E80</f>
        <v>15292</v>
      </c>
      <c r="I80" s="8">
        <f>F80+B80*12</f>
        <v>23192</v>
      </c>
      <c r="J80" s="18" t="s">
        <v>114</v>
      </c>
    </row>
    <row r="81" spans="1:10" x14ac:dyDescent="0.3">
      <c r="A81" s="3" t="s">
        <v>44</v>
      </c>
      <c r="B81" s="3">
        <v>308</v>
      </c>
      <c r="C81" s="3">
        <v>4250</v>
      </c>
      <c r="D81" s="3">
        <f>B81*12</f>
        <v>3696</v>
      </c>
      <c r="E81" s="3">
        <v>7900</v>
      </c>
      <c r="F81" s="3">
        <f>D81+E81</f>
        <v>11596</v>
      </c>
      <c r="G81" s="3">
        <f>D81*2</f>
        <v>7392</v>
      </c>
      <c r="H81" s="3">
        <f>G81+E81</f>
        <v>15292</v>
      </c>
      <c r="I81" s="3">
        <f>F81*2</f>
        <v>23192</v>
      </c>
      <c r="J81" s="19" t="s">
        <v>115</v>
      </c>
    </row>
    <row r="82" spans="1:10" x14ac:dyDescent="0.3">
      <c r="A82" s="2" t="s">
        <v>46</v>
      </c>
      <c r="B82" s="8">
        <v>618.78</v>
      </c>
      <c r="C82" s="2">
        <v>3200</v>
      </c>
      <c r="D82" s="2">
        <v>6400</v>
      </c>
      <c r="E82" s="2">
        <v>7900</v>
      </c>
      <c r="F82" s="2">
        <v>15800</v>
      </c>
      <c r="G82" s="2">
        <f>B82*12</f>
        <v>7425.36</v>
      </c>
      <c r="H82" s="8">
        <f>B82*12+E82</f>
        <v>15325.36</v>
      </c>
      <c r="I82" s="8">
        <f>F82+B82*12</f>
        <v>23225.360000000001</v>
      </c>
      <c r="J82" s="18" t="s">
        <v>114</v>
      </c>
    </row>
    <row r="83" spans="1:10" x14ac:dyDescent="0.3">
      <c r="A83" s="1" t="s">
        <v>46</v>
      </c>
      <c r="B83" s="3">
        <v>309.39</v>
      </c>
      <c r="C83" s="3">
        <v>3200</v>
      </c>
      <c r="D83" s="3">
        <f>B83*12</f>
        <v>3712.68</v>
      </c>
      <c r="E83" s="3">
        <v>7900</v>
      </c>
      <c r="F83" s="3">
        <f>D83+E83</f>
        <v>11612.68</v>
      </c>
      <c r="G83" s="3">
        <f>D83*2</f>
        <v>7425.36</v>
      </c>
      <c r="H83" s="3">
        <f>G83+E83</f>
        <v>15325.36</v>
      </c>
      <c r="I83" s="3">
        <f>F83*2</f>
        <v>23225.360000000001</v>
      </c>
      <c r="J83" s="19" t="s">
        <v>115</v>
      </c>
    </row>
    <row r="84" spans="1:10" x14ac:dyDescent="0.3">
      <c r="A84" s="2" t="s">
        <v>48</v>
      </c>
      <c r="B84" s="8">
        <v>628.1</v>
      </c>
      <c r="C84" s="2">
        <v>4400</v>
      </c>
      <c r="D84" s="2">
        <v>8800</v>
      </c>
      <c r="E84" s="2">
        <v>7900</v>
      </c>
      <c r="F84" s="2">
        <v>15800</v>
      </c>
      <c r="G84" s="2">
        <f>B84*12</f>
        <v>7537.2000000000007</v>
      </c>
      <c r="H84" s="8">
        <f>B84*12+E84</f>
        <v>15437.2</v>
      </c>
      <c r="I84" s="8">
        <f>F84+B84*12</f>
        <v>23337.200000000001</v>
      </c>
      <c r="J84" s="18" t="s">
        <v>114</v>
      </c>
    </row>
    <row r="85" spans="1:10" x14ac:dyDescent="0.3">
      <c r="A85" s="3" t="s">
        <v>48</v>
      </c>
      <c r="B85" s="3">
        <v>314.05</v>
      </c>
      <c r="C85" s="3">
        <v>4400</v>
      </c>
      <c r="D85" s="3">
        <f>B85*12</f>
        <v>3768.6000000000004</v>
      </c>
      <c r="E85" s="3">
        <v>7900</v>
      </c>
      <c r="F85" s="3">
        <f>D85+E85</f>
        <v>11668.6</v>
      </c>
      <c r="G85" s="3">
        <f>D85*2</f>
        <v>7537.2000000000007</v>
      </c>
      <c r="H85" s="3">
        <f>G85+E85</f>
        <v>15437.2</v>
      </c>
      <c r="I85" s="3">
        <f>F85*2</f>
        <v>23337.200000000001</v>
      </c>
      <c r="J85" s="19" t="s">
        <v>115</v>
      </c>
    </row>
    <row r="86" spans="1:10" x14ac:dyDescent="0.3">
      <c r="A86" s="2" t="s">
        <v>90</v>
      </c>
      <c r="B86" s="8">
        <v>635.70000000000005</v>
      </c>
      <c r="C86" s="2">
        <v>3500</v>
      </c>
      <c r="D86" s="2">
        <v>7000</v>
      </c>
      <c r="E86" s="2">
        <v>7900</v>
      </c>
      <c r="F86" s="2">
        <v>15800</v>
      </c>
      <c r="G86" s="2">
        <f>B86*12</f>
        <v>7628.4000000000005</v>
      </c>
      <c r="H86" s="8">
        <f>B86*12+E86</f>
        <v>15528.400000000001</v>
      </c>
      <c r="I86" s="8">
        <f>F86+B86*12</f>
        <v>23428.400000000001</v>
      </c>
      <c r="J86" s="18" t="s">
        <v>114</v>
      </c>
    </row>
    <row r="87" spans="1:10" x14ac:dyDescent="0.3">
      <c r="A87" s="3" t="s">
        <v>49</v>
      </c>
      <c r="B87" s="3">
        <v>317.85000000000002</v>
      </c>
      <c r="C87" s="3">
        <v>3500</v>
      </c>
      <c r="D87" s="3">
        <f>B87*12</f>
        <v>3814.2000000000003</v>
      </c>
      <c r="E87" s="3">
        <v>7900</v>
      </c>
      <c r="F87" s="3">
        <f>D87+E87</f>
        <v>11714.2</v>
      </c>
      <c r="G87" s="3">
        <f>D87*2</f>
        <v>7628.4000000000005</v>
      </c>
      <c r="H87" s="3">
        <f>G87+E87</f>
        <v>15528.400000000001</v>
      </c>
      <c r="I87" s="3">
        <f>F87*2</f>
        <v>23428.400000000001</v>
      </c>
      <c r="J87" s="19" t="s">
        <v>115</v>
      </c>
    </row>
    <row r="88" spans="1:10" x14ac:dyDescent="0.3">
      <c r="A88" s="2" t="s">
        <v>50</v>
      </c>
      <c r="B88" s="8">
        <v>637.17999999999995</v>
      </c>
      <c r="C88" s="2">
        <v>7900</v>
      </c>
      <c r="D88" s="2">
        <v>15800</v>
      </c>
      <c r="E88" s="2">
        <v>7900</v>
      </c>
      <c r="F88" s="2">
        <v>15800</v>
      </c>
      <c r="G88" s="2">
        <f>B88*12</f>
        <v>7646.16</v>
      </c>
      <c r="H88" s="8">
        <f>B88*12+E88</f>
        <v>15546.16</v>
      </c>
      <c r="I88" s="8">
        <f>F88+B88*12</f>
        <v>23446.16</v>
      </c>
      <c r="J88" s="18" t="s">
        <v>114</v>
      </c>
    </row>
    <row r="89" spans="1:10" x14ac:dyDescent="0.3">
      <c r="A89" s="3" t="s">
        <v>50</v>
      </c>
      <c r="B89" s="3">
        <v>318.58999999999997</v>
      </c>
      <c r="C89" s="3">
        <v>7900</v>
      </c>
      <c r="D89" s="3">
        <f>B89*12</f>
        <v>3823.08</v>
      </c>
      <c r="E89" s="3">
        <v>7900</v>
      </c>
      <c r="F89" s="3">
        <f>D89+E89</f>
        <v>11723.08</v>
      </c>
      <c r="G89" s="3">
        <f>D89*2</f>
        <v>7646.16</v>
      </c>
      <c r="H89" s="3">
        <f>G89+E89</f>
        <v>15546.16</v>
      </c>
      <c r="I89" s="3">
        <f>F89*2</f>
        <v>23446.16</v>
      </c>
      <c r="J89" s="19" t="s">
        <v>115</v>
      </c>
    </row>
    <row r="90" spans="1:10" x14ac:dyDescent="0.3">
      <c r="A90" s="2" t="s">
        <v>53</v>
      </c>
      <c r="B90" s="8">
        <v>660.7</v>
      </c>
      <c r="C90" s="2">
        <v>2400</v>
      </c>
      <c r="D90" s="2">
        <v>4800</v>
      </c>
      <c r="E90" s="2">
        <v>7900</v>
      </c>
      <c r="F90" s="2">
        <v>15800</v>
      </c>
      <c r="G90" s="2">
        <f>B90*12</f>
        <v>7928.4000000000005</v>
      </c>
      <c r="H90" s="8">
        <f>B90*12+E90</f>
        <v>15828.400000000001</v>
      </c>
      <c r="I90" s="8">
        <f>F90+B90*12</f>
        <v>23728.400000000001</v>
      </c>
      <c r="J90" s="18" t="s">
        <v>114</v>
      </c>
    </row>
    <row r="91" spans="1:10" x14ac:dyDescent="0.3">
      <c r="A91" s="3" t="s">
        <v>53</v>
      </c>
      <c r="B91" s="3">
        <v>330.35</v>
      </c>
      <c r="C91" s="3">
        <v>2400</v>
      </c>
      <c r="D91" s="3">
        <f>B91*12</f>
        <v>3964.2000000000003</v>
      </c>
      <c r="E91" s="3">
        <v>7900</v>
      </c>
      <c r="F91" s="3">
        <f>D91+E91</f>
        <v>11864.2</v>
      </c>
      <c r="G91" s="3">
        <f>D91*2</f>
        <v>7928.4000000000005</v>
      </c>
      <c r="H91" s="3">
        <f>G91+E91</f>
        <v>15828.400000000001</v>
      </c>
      <c r="I91" s="3">
        <f>F91*2</f>
        <v>23728.400000000001</v>
      </c>
      <c r="J91" s="19" t="s">
        <v>115</v>
      </c>
    </row>
    <row r="92" spans="1:10" x14ac:dyDescent="0.3">
      <c r="A92" s="2" t="s">
        <v>65</v>
      </c>
      <c r="B92" s="8">
        <v>664.44</v>
      </c>
      <c r="C92" s="2">
        <v>4000</v>
      </c>
      <c r="D92" s="2">
        <v>8000</v>
      </c>
      <c r="E92" s="2">
        <v>7900</v>
      </c>
      <c r="F92" s="2">
        <v>15800</v>
      </c>
      <c r="G92" s="2">
        <f>B92*12</f>
        <v>7973.2800000000007</v>
      </c>
      <c r="H92" s="8">
        <f>B92*12+E92</f>
        <v>15873.28</v>
      </c>
      <c r="I92" s="8">
        <f>F92+B92*12</f>
        <v>23773.279999999999</v>
      </c>
      <c r="J92" s="18" t="s">
        <v>114</v>
      </c>
    </row>
    <row r="93" spans="1:10" ht="28.8" x14ac:dyDescent="0.3">
      <c r="A93" s="1" t="s">
        <v>65</v>
      </c>
      <c r="B93" s="3">
        <v>332.22</v>
      </c>
      <c r="C93" s="3">
        <v>4000</v>
      </c>
      <c r="D93" s="3">
        <f>B93*12</f>
        <v>3986.6400000000003</v>
      </c>
      <c r="E93" s="3">
        <v>7900</v>
      </c>
      <c r="F93" s="3">
        <f>D93+E93</f>
        <v>11886.64</v>
      </c>
      <c r="G93" s="3">
        <f>D93*2</f>
        <v>7973.2800000000007</v>
      </c>
      <c r="H93" s="3">
        <f>G93+E93</f>
        <v>15873.28</v>
      </c>
      <c r="I93" s="3">
        <f>F93*2</f>
        <v>23773.279999999999</v>
      </c>
      <c r="J93" s="19" t="s">
        <v>115</v>
      </c>
    </row>
    <row r="94" spans="1:10" x14ac:dyDescent="0.3">
      <c r="A94" s="2" t="s">
        <v>67</v>
      </c>
      <c r="B94" s="8">
        <v>685.08</v>
      </c>
      <c r="C94" s="2">
        <v>6650</v>
      </c>
      <c r="D94" s="2">
        <v>13300</v>
      </c>
      <c r="E94" s="2">
        <v>7900</v>
      </c>
      <c r="F94" s="2">
        <v>15800</v>
      </c>
      <c r="G94" s="2">
        <f>B94*12</f>
        <v>8220.9600000000009</v>
      </c>
      <c r="H94" s="8">
        <f>B94*12+E94</f>
        <v>16120.960000000001</v>
      </c>
      <c r="I94" s="8">
        <f>F94+B94*12</f>
        <v>24020.959999999999</v>
      </c>
      <c r="J94" s="18" t="s">
        <v>114</v>
      </c>
    </row>
    <row r="95" spans="1:10" x14ac:dyDescent="0.3">
      <c r="A95" s="3" t="s">
        <v>67</v>
      </c>
      <c r="B95" s="3">
        <v>342.54</v>
      </c>
      <c r="C95" s="3">
        <v>6650</v>
      </c>
      <c r="D95" s="3">
        <f>B95*12</f>
        <v>4110.4800000000005</v>
      </c>
      <c r="E95" s="3">
        <v>7900</v>
      </c>
      <c r="F95" s="3">
        <f>D95+E95</f>
        <v>12010.48</v>
      </c>
      <c r="G95" s="3">
        <f>D95*2</f>
        <v>8220.9600000000009</v>
      </c>
      <c r="H95" s="3">
        <f>G95+E95</f>
        <v>16120.960000000001</v>
      </c>
      <c r="I95" s="3">
        <f>F95*2</f>
        <v>24020.959999999999</v>
      </c>
      <c r="J95" s="19" t="s">
        <v>115</v>
      </c>
    </row>
    <row r="96" spans="1:10" x14ac:dyDescent="0.3">
      <c r="A96" s="2" t="s">
        <v>69</v>
      </c>
      <c r="B96" s="8">
        <v>706.72</v>
      </c>
      <c r="C96" s="2">
        <v>7900</v>
      </c>
      <c r="D96" s="2">
        <v>15800</v>
      </c>
      <c r="E96" s="2">
        <v>7900</v>
      </c>
      <c r="F96" s="2">
        <v>15800</v>
      </c>
      <c r="G96" s="2">
        <f>B96*12</f>
        <v>8480.64</v>
      </c>
      <c r="H96" s="8">
        <f>B96*12+E96</f>
        <v>16380.64</v>
      </c>
      <c r="I96" s="8">
        <f>F96+B96*12</f>
        <v>24280.639999999999</v>
      </c>
      <c r="J96" s="18" t="s">
        <v>114</v>
      </c>
    </row>
    <row r="97" spans="1:10" x14ac:dyDescent="0.3">
      <c r="A97" s="3" t="s">
        <v>69</v>
      </c>
      <c r="B97" s="3">
        <v>353.36</v>
      </c>
      <c r="C97" s="3">
        <v>7900</v>
      </c>
      <c r="D97" s="3">
        <f>B97*12</f>
        <v>4240.32</v>
      </c>
      <c r="E97" s="3">
        <v>7900</v>
      </c>
      <c r="F97" s="3">
        <f>D97+E97</f>
        <v>12140.32</v>
      </c>
      <c r="G97" s="3">
        <f>D97*2</f>
        <v>8480.64</v>
      </c>
      <c r="H97" s="3">
        <f>G97+E97</f>
        <v>16380.64</v>
      </c>
      <c r="I97" s="3">
        <f>F97*2</f>
        <v>24280.639999999999</v>
      </c>
      <c r="J97" s="19" t="s">
        <v>115</v>
      </c>
    </row>
    <row r="98" spans="1:10" x14ac:dyDescent="0.3">
      <c r="A98" s="2" t="s">
        <v>70</v>
      </c>
      <c r="B98" s="8">
        <v>722.52</v>
      </c>
      <c r="C98" s="2">
        <v>4000</v>
      </c>
      <c r="D98" s="2">
        <v>8000</v>
      </c>
      <c r="E98" s="2">
        <v>7900</v>
      </c>
      <c r="F98" s="2">
        <v>15800</v>
      </c>
      <c r="G98" s="2">
        <f>B98*12</f>
        <v>8670.24</v>
      </c>
      <c r="H98" s="8">
        <f>B98*12+E98</f>
        <v>16570.239999999998</v>
      </c>
      <c r="I98" s="8">
        <f>F98+B98*12</f>
        <v>24470.239999999998</v>
      </c>
      <c r="J98" s="18" t="s">
        <v>114</v>
      </c>
    </row>
    <row r="99" spans="1:10" x14ac:dyDescent="0.3">
      <c r="A99" s="3" t="s">
        <v>70</v>
      </c>
      <c r="B99" s="3">
        <v>361.26</v>
      </c>
      <c r="C99" s="3">
        <v>4000</v>
      </c>
      <c r="D99" s="3">
        <f>B99*12</f>
        <v>4335.12</v>
      </c>
      <c r="E99" s="3">
        <v>7900</v>
      </c>
      <c r="F99" s="3">
        <f>D99+E99</f>
        <v>12235.119999999999</v>
      </c>
      <c r="G99" s="3">
        <f>D99*2</f>
        <v>8670.24</v>
      </c>
      <c r="H99" s="3">
        <f>G99+E99</f>
        <v>16570.239999999998</v>
      </c>
      <c r="I99" s="3">
        <f>F99*2</f>
        <v>24470.239999999998</v>
      </c>
      <c r="J99" s="19" t="s">
        <v>115</v>
      </c>
    </row>
    <row r="100" spans="1:10" x14ac:dyDescent="0.3">
      <c r="A100" s="2" t="s">
        <v>71</v>
      </c>
      <c r="B100" s="8">
        <v>735.34</v>
      </c>
      <c r="C100" s="2">
        <v>600</v>
      </c>
      <c r="D100" s="2">
        <v>1200</v>
      </c>
      <c r="E100" s="2">
        <v>7900</v>
      </c>
      <c r="F100" s="2">
        <v>15800</v>
      </c>
      <c r="G100" s="2">
        <f>B100*12</f>
        <v>8824.08</v>
      </c>
      <c r="H100" s="8">
        <f>B100*12+E100</f>
        <v>16724.080000000002</v>
      </c>
      <c r="I100" s="8">
        <f>F100+B100*12</f>
        <v>24624.080000000002</v>
      </c>
      <c r="J100" s="18" t="s">
        <v>114</v>
      </c>
    </row>
    <row r="101" spans="1:10" x14ac:dyDescent="0.3">
      <c r="A101" s="3" t="s">
        <v>71</v>
      </c>
      <c r="B101" s="3">
        <v>367.67</v>
      </c>
      <c r="C101" s="3">
        <v>600</v>
      </c>
      <c r="D101" s="3">
        <f>B101*12</f>
        <v>4412.04</v>
      </c>
      <c r="E101" s="3">
        <v>7900</v>
      </c>
      <c r="F101" s="3">
        <f>D101+E101</f>
        <v>12312.04</v>
      </c>
      <c r="G101" s="3">
        <f>D101*2</f>
        <v>8824.08</v>
      </c>
      <c r="H101" s="3">
        <f>G101+E101</f>
        <v>16724.080000000002</v>
      </c>
      <c r="I101" s="3">
        <f>F101*2</f>
        <v>24624.080000000002</v>
      </c>
      <c r="J101" s="19" t="s">
        <v>115</v>
      </c>
    </row>
    <row r="102" spans="1:10" x14ac:dyDescent="0.3">
      <c r="A102" s="2" t="s">
        <v>72</v>
      </c>
      <c r="B102" s="8">
        <v>784.42</v>
      </c>
      <c r="C102" s="2">
        <v>0</v>
      </c>
      <c r="D102" s="2">
        <v>0</v>
      </c>
      <c r="E102" s="2">
        <v>7900</v>
      </c>
      <c r="F102" s="2">
        <v>15800</v>
      </c>
      <c r="G102" s="2">
        <f>B102*12</f>
        <v>9413.0399999999991</v>
      </c>
      <c r="H102" s="8">
        <f>B102*12+E102</f>
        <v>17313.04</v>
      </c>
      <c r="I102" s="8">
        <f>F102+B102*12</f>
        <v>25213.040000000001</v>
      </c>
      <c r="J102" s="18" t="s">
        <v>114</v>
      </c>
    </row>
    <row r="103" spans="1:10" x14ac:dyDescent="0.3">
      <c r="A103" s="1" t="s">
        <v>72</v>
      </c>
      <c r="B103" s="3">
        <v>392.21</v>
      </c>
      <c r="C103" s="3">
        <v>0</v>
      </c>
      <c r="D103" s="3">
        <f>B103*12</f>
        <v>4706.5199999999995</v>
      </c>
      <c r="E103" s="3">
        <v>7900</v>
      </c>
      <c r="F103" s="3">
        <f>D103+E103</f>
        <v>12606.52</v>
      </c>
      <c r="G103" s="3">
        <f>D103*2</f>
        <v>9413.0399999999991</v>
      </c>
      <c r="H103" s="3">
        <f>G103+E103</f>
        <v>17313.04</v>
      </c>
      <c r="I103" s="3">
        <f>F103*2</f>
        <v>25213.040000000001</v>
      </c>
      <c r="J103" s="19" t="s">
        <v>115</v>
      </c>
    </row>
    <row r="104" spans="1:10" x14ac:dyDescent="0.3">
      <c r="A104" s="2" t="s">
        <v>77</v>
      </c>
      <c r="B104" s="8">
        <v>890.24</v>
      </c>
      <c r="C104" s="2">
        <v>3300</v>
      </c>
      <c r="D104" s="2">
        <v>6600</v>
      </c>
      <c r="E104" s="2">
        <v>6700</v>
      </c>
      <c r="F104" s="2">
        <v>13400</v>
      </c>
      <c r="G104" s="2">
        <f>B104*12</f>
        <v>10682.880000000001</v>
      </c>
      <c r="H104" s="8">
        <f>B104*12+E104</f>
        <v>17382.88</v>
      </c>
      <c r="I104" s="8">
        <f>F104+B104*12</f>
        <v>24082.880000000001</v>
      </c>
      <c r="J104" s="18" t="s">
        <v>114</v>
      </c>
    </row>
    <row r="105" spans="1:10" x14ac:dyDescent="0.3">
      <c r="A105" s="3" t="s">
        <v>77</v>
      </c>
      <c r="B105" s="3">
        <v>445.12</v>
      </c>
      <c r="C105" s="3">
        <v>3300</v>
      </c>
      <c r="D105" s="3">
        <f>B105*12</f>
        <v>5341.4400000000005</v>
      </c>
      <c r="E105" s="3">
        <v>6700</v>
      </c>
      <c r="F105" s="3">
        <f>D105+E105</f>
        <v>12041.44</v>
      </c>
      <c r="G105" s="3">
        <f>D105*2</f>
        <v>10682.880000000001</v>
      </c>
      <c r="H105" s="3">
        <f>G105+E105</f>
        <v>17382.88</v>
      </c>
      <c r="I105" s="3">
        <f>F105*2</f>
        <v>24082.880000000001</v>
      </c>
      <c r="J105" s="19" t="s">
        <v>115</v>
      </c>
    </row>
    <row r="106" spans="1:10" x14ac:dyDescent="0.3">
      <c r="A106" s="2" t="s">
        <v>73</v>
      </c>
      <c r="B106" s="8">
        <v>808.28</v>
      </c>
      <c r="C106" s="2">
        <v>3700</v>
      </c>
      <c r="D106" s="2">
        <v>7400</v>
      </c>
      <c r="E106" s="2">
        <v>7900</v>
      </c>
      <c r="F106" s="2">
        <v>15800</v>
      </c>
      <c r="G106" s="2">
        <f>B106*12</f>
        <v>9699.36</v>
      </c>
      <c r="H106" s="8">
        <f>B106*12+E106</f>
        <v>17599.36</v>
      </c>
      <c r="I106" s="8">
        <f>F106+B106*12</f>
        <v>25499.360000000001</v>
      </c>
      <c r="J106" s="18" t="s">
        <v>114</v>
      </c>
    </row>
    <row r="107" spans="1:10" x14ac:dyDescent="0.3">
      <c r="A107" s="3" t="s">
        <v>73</v>
      </c>
      <c r="B107" s="3">
        <v>404.14</v>
      </c>
      <c r="C107" s="3">
        <v>3700</v>
      </c>
      <c r="D107" s="3">
        <f>B107*12</f>
        <v>4849.68</v>
      </c>
      <c r="E107" s="3">
        <v>7900</v>
      </c>
      <c r="F107" s="3">
        <f>D107+E107</f>
        <v>12749.68</v>
      </c>
      <c r="G107" s="3">
        <f>D107*2</f>
        <v>9699.36</v>
      </c>
      <c r="H107" s="3">
        <f>G107+E107</f>
        <v>17599.36</v>
      </c>
      <c r="I107" s="3">
        <f>F107*2</f>
        <v>25499.360000000001</v>
      </c>
      <c r="J107" s="19" t="s">
        <v>115</v>
      </c>
    </row>
    <row r="108" spans="1:10" x14ac:dyDescent="0.3">
      <c r="A108" s="2" t="s">
        <v>74</v>
      </c>
      <c r="B108" s="8">
        <v>826.18</v>
      </c>
      <c r="C108" s="2">
        <v>1100</v>
      </c>
      <c r="D108" s="2">
        <v>2200</v>
      </c>
      <c r="E108" s="2">
        <v>7900</v>
      </c>
      <c r="F108" s="2">
        <v>15800</v>
      </c>
      <c r="G108" s="2">
        <f>B108*12</f>
        <v>9914.16</v>
      </c>
      <c r="H108" s="8">
        <f>B108*12+E108</f>
        <v>17814.16</v>
      </c>
      <c r="I108" s="8">
        <f>F108+B108*12</f>
        <v>25714.16</v>
      </c>
      <c r="J108" s="18" t="s">
        <v>114</v>
      </c>
    </row>
    <row r="109" spans="1:10" x14ac:dyDescent="0.3">
      <c r="A109" s="3" t="s">
        <v>109</v>
      </c>
      <c r="B109" s="3">
        <v>413.09</v>
      </c>
      <c r="C109" s="3">
        <v>1100</v>
      </c>
      <c r="D109" s="3">
        <f>B109*12</f>
        <v>4957.08</v>
      </c>
      <c r="E109" s="3">
        <v>7900</v>
      </c>
      <c r="F109" s="3">
        <f>D109+E109</f>
        <v>12857.08</v>
      </c>
      <c r="G109" s="3">
        <f>D109*2</f>
        <v>9914.16</v>
      </c>
      <c r="H109" s="3">
        <f>G109+E109</f>
        <v>17814.16</v>
      </c>
      <c r="I109" s="3">
        <f>F109*2</f>
        <v>25714.16</v>
      </c>
      <c r="J109" s="19" t="s">
        <v>115</v>
      </c>
    </row>
    <row r="110" spans="1:10" x14ac:dyDescent="0.3">
      <c r="A110" s="2" t="s">
        <v>75</v>
      </c>
      <c r="B110" s="8">
        <v>829.86</v>
      </c>
      <c r="C110" s="2">
        <v>1500</v>
      </c>
      <c r="D110" s="2">
        <v>3000</v>
      </c>
      <c r="E110" s="2">
        <v>7900</v>
      </c>
      <c r="F110" s="2">
        <v>15800</v>
      </c>
      <c r="G110" s="2">
        <f>B110*12</f>
        <v>9958.32</v>
      </c>
      <c r="H110" s="8">
        <f>B110*12+E110</f>
        <v>17858.32</v>
      </c>
      <c r="I110" s="8">
        <f>F110+B110*12</f>
        <v>25758.32</v>
      </c>
      <c r="J110" s="18" t="s">
        <v>114</v>
      </c>
    </row>
    <row r="111" spans="1:10" x14ac:dyDescent="0.3">
      <c r="A111" s="3" t="s">
        <v>75</v>
      </c>
      <c r="B111" s="3">
        <v>414.93</v>
      </c>
      <c r="C111" s="3">
        <v>1500</v>
      </c>
      <c r="D111" s="3">
        <f>B111*12</f>
        <v>4979.16</v>
      </c>
      <c r="E111" s="3">
        <v>7900</v>
      </c>
      <c r="F111" s="3">
        <f>D111+E111</f>
        <v>12879.16</v>
      </c>
      <c r="G111" s="3">
        <f>D111*2</f>
        <v>9958.32</v>
      </c>
      <c r="H111" s="3">
        <f>G111+E111</f>
        <v>17858.32</v>
      </c>
      <c r="I111" s="3">
        <f>F111*2</f>
        <v>25758.32</v>
      </c>
      <c r="J111" s="19" t="s">
        <v>115</v>
      </c>
    </row>
    <row r="112" spans="1:10" x14ac:dyDescent="0.3">
      <c r="A112" s="2" t="s">
        <v>78</v>
      </c>
      <c r="B112" s="8">
        <v>924.44</v>
      </c>
      <c r="C112" s="2">
        <v>2000</v>
      </c>
      <c r="D112" s="2">
        <v>4000</v>
      </c>
      <c r="E112" s="2">
        <v>7900</v>
      </c>
      <c r="F112" s="2">
        <v>15800</v>
      </c>
      <c r="G112" s="2">
        <f>B112*12</f>
        <v>11093.28</v>
      </c>
      <c r="H112" s="8">
        <f>B112*12+E112</f>
        <v>18993.28</v>
      </c>
      <c r="I112" s="8">
        <f>F112+B112*12</f>
        <v>26893.279999999999</v>
      </c>
      <c r="J112" s="18" t="s">
        <v>114</v>
      </c>
    </row>
    <row r="113" spans="1:10" x14ac:dyDescent="0.3">
      <c r="A113" s="3" t="s">
        <v>78</v>
      </c>
      <c r="B113" s="3">
        <v>462.22</v>
      </c>
      <c r="C113" s="3">
        <v>2000</v>
      </c>
      <c r="D113" s="3">
        <f>B113*12</f>
        <v>5546.64</v>
      </c>
      <c r="E113" s="3">
        <v>7900</v>
      </c>
      <c r="F113" s="3">
        <f>D113+E113</f>
        <v>13446.64</v>
      </c>
      <c r="G113" s="3">
        <f>D113*2</f>
        <v>11093.28</v>
      </c>
      <c r="H113" s="3">
        <f>G113+E113</f>
        <v>18993.28</v>
      </c>
      <c r="I113" s="3">
        <f>F113*2</f>
        <v>26893.279999999999</v>
      </c>
      <c r="J113" s="19" t="s">
        <v>115</v>
      </c>
    </row>
    <row r="114" spans="1:10" x14ac:dyDescent="0.3">
      <c r="A114" s="2" t="s">
        <v>79</v>
      </c>
      <c r="B114" s="8">
        <v>1013.58</v>
      </c>
      <c r="C114" s="2">
        <v>4000</v>
      </c>
      <c r="D114" s="2">
        <v>8000</v>
      </c>
      <c r="E114" s="2">
        <v>7900</v>
      </c>
      <c r="F114" s="2">
        <v>15800</v>
      </c>
      <c r="G114" s="2">
        <f>B114*12</f>
        <v>12162.960000000001</v>
      </c>
      <c r="H114" s="8">
        <f>B114*12+E114</f>
        <v>20062.96</v>
      </c>
      <c r="I114" s="8">
        <f>F114+B114*12</f>
        <v>27962.959999999999</v>
      </c>
      <c r="J114" s="18" t="s">
        <v>114</v>
      </c>
    </row>
    <row r="115" spans="1:10" x14ac:dyDescent="0.3">
      <c r="A115" s="3" t="s">
        <v>79</v>
      </c>
      <c r="B115" s="3">
        <v>506.79</v>
      </c>
      <c r="C115" s="3">
        <v>4000</v>
      </c>
      <c r="D115" s="3">
        <f>B115*12</f>
        <v>6081.4800000000005</v>
      </c>
      <c r="E115" s="3">
        <v>7900</v>
      </c>
      <c r="F115" s="3">
        <f>D115+E115</f>
        <v>13981.48</v>
      </c>
      <c r="G115" s="3">
        <f>D115*2</f>
        <v>12162.960000000001</v>
      </c>
      <c r="H115" s="3">
        <f>G115+E115</f>
        <v>20062.96</v>
      </c>
      <c r="I115" s="3">
        <f>F115*2</f>
        <v>27962.959999999999</v>
      </c>
      <c r="J115" s="19" t="s">
        <v>115</v>
      </c>
    </row>
    <row r="116" spans="1:10" x14ac:dyDescent="0.3">
      <c r="A116" s="2" t="s">
        <v>80</v>
      </c>
      <c r="B116" s="8">
        <v>1112.22</v>
      </c>
      <c r="C116" s="2">
        <v>500</v>
      </c>
      <c r="D116" s="2">
        <v>1000</v>
      </c>
      <c r="E116" s="2">
        <v>7000</v>
      </c>
      <c r="F116" s="2">
        <v>14000</v>
      </c>
      <c r="G116" s="2">
        <f>B116*12</f>
        <v>13346.64</v>
      </c>
      <c r="H116" s="8">
        <f>B116*12+E116</f>
        <v>20346.64</v>
      </c>
      <c r="I116" s="8">
        <f>F116+B116*12</f>
        <v>27346.639999999999</v>
      </c>
      <c r="J116" s="18" t="s">
        <v>114</v>
      </c>
    </row>
    <row r="117" spans="1:10" x14ac:dyDescent="0.3">
      <c r="A117" s="3" t="s">
        <v>80</v>
      </c>
      <c r="B117" s="3">
        <v>556.11</v>
      </c>
      <c r="C117" s="3">
        <v>500</v>
      </c>
      <c r="D117" s="3">
        <f>B117*12</f>
        <v>6673.32</v>
      </c>
      <c r="E117" s="3">
        <v>7000</v>
      </c>
      <c r="F117" s="3">
        <f>D117+E117</f>
        <v>13673.32</v>
      </c>
      <c r="G117" s="3">
        <f>D117*2</f>
        <v>13346.64</v>
      </c>
      <c r="H117" s="3">
        <f>G117+E117</f>
        <v>20346.64</v>
      </c>
      <c r="I117" s="3">
        <f>F117*2</f>
        <v>27346.639999999999</v>
      </c>
      <c r="J117" s="19" t="s">
        <v>115</v>
      </c>
    </row>
    <row r="118" spans="1:10" ht="72" x14ac:dyDescent="0.3">
      <c r="A118" s="1" t="s">
        <v>1</v>
      </c>
      <c r="B118" s="1" t="s">
        <v>2</v>
      </c>
      <c r="C118" s="1" t="s">
        <v>3</v>
      </c>
      <c r="D118" s="1" t="s">
        <v>92</v>
      </c>
      <c r="E118" s="1" t="s">
        <v>9</v>
      </c>
      <c r="F118" s="1" t="s">
        <v>11</v>
      </c>
      <c r="G118" s="1" t="s">
        <v>110</v>
      </c>
      <c r="H118" s="1" t="s">
        <v>11</v>
      </c>
      <c r="I118" s="1" t="s">
        <v>10</v>
      </c>
      <c r="J118" s="1"/>
    </row>
  </sheetData>
  <sortState ref="A2:J120">
    <sortCondition ref="H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Family</vt:lpstr>
      <vt:lpstr>Individual</vt:lpstr>
      <vt:lpstr>Combined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2018-11-06T15:57:21Z</dcterms:created>
  <dcterms:modified xsi:type="dcterms:W3CDTF">2018-11-10T20:31:23Z</dcterms:modified>
</cp:coreProperties>
</file>